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OCS\Others\弁護士リクルート\★大阪\★GPA算出シート（大阪）\"/>
    </mc:Choice>
  </mc:AlternateContent>
  <workbookProtection workbookAlgorithmName="SHA-512" workbookHashValue="9xajWcVkYpwRJv0/+mYXa8W/xPDv7wMVCF/GFLfpVRmJMU6YQ+eyGDa2CrINDIHqMI/Rs4fpaiCK3tBAktBy4A==" workbookSaltValue="YnuS1CiKBI6tIBT+zSgfag==" workbookSpinCount="100000" lockStructure="1"/>
  <bookViews>
    <workbookView xWindow="-15" yWindow="-15" windowWidth="9615" windowHeight="12135" tabRatio="1000"/>
  </bookViews>
  <sheets>
    <sheet name="入力用" sheetId="5" r:id="rId1"/>
    <sheet name="評価テーブル" sheetId="3" state="hidden" r:id="rId2"/>
    <sheet name="愛知大学法科大学院" sheetId="14" state="hidden" r:id="rId3"/>
    <sheet name="青山学院大学法科大学院" sheetId="16" state="hidden" r:id="rId4"/>
    <sheet name="大阪市立大学法科大学院" sheetId="88" state="hidden" r:id="rId5"/>
    <sheet name="大阪大学法科大学院" sheetId="18" state="hidden" r:id="rId6"/>
    <sheet name="学習院大学法科大学院" sheetId="24" state="hidden" r:id="rId7"/>
    <sheet name="金沢大学法科大学院" sheetId="26" state="hidden" r:id="rId8"/>
    <sheet name="関西大学法科大学院" sheetId="28" state="hidden" r:id="rId9"/>
    <sheet name="九州大学法科大学院" sheetId="32" state="hidden" r:id="rId10"/>
    <sheet name="京都大学法科大学院" sheetId="34" state="hidden" r:id="rId11"/>
    <sheet name="神戸大学法科大学院" sheetId="38" state="hidden" r:id="rId12"/>
    <sheet name="首都大学東京法科大学院" sheetId="40" state="hidden" r:id="rId13"/>
    <sheet name="上智大学法科大学院" sheetId="42" state="hidden" r:id="rId14"/>
    <sheet name="専修大学法科大学院" sheetId="46" state="hidden" r:id="rId15"/>
    <sheet name="千葉大学法科大学院" sheetId="48" state="hidden" r:id="rId16"/>
    <sheet name="筑波大学法科大学院" sheetId="52" state="hidden" r:id="rId17"/>
    <sheet name="東京大学法科大学院" sheetId="87" state="hidden" r:id="rId18"/>
    <sheet name="東北大学法科大学院" sheetId="60" state="hidden" r:id="rId19"/>
    <sheet name="名古屋大学法科大学院" sheetId="62" state="hidden" r:id="rId20"/>
    <sheet name="一橋大学法科大学院" sheetId="66" state="hidden" r:id="rId21"/>
    <sheet name="広島大学法科大学院" sheetId="68" state="hidden" r:id="rId22"/>
    <sheet name="法政大学法科大学院" sheetId="70" state="hidden" r:id="rId23"/>
    <sheet name="北海道大学法科大学院" sheetId="72" state="hidden" r:id="rId24"/>
    <sheet name="北海道大学法科大学院_H27年度入学以降" sheetId="90" state="hidden" r:id="rId25"/>
    <sheet name="明治大学法科大学院" sheetId="76" state="hidden" r:id="rId26"/>
    <sheet name="横浜国立大学法科大学院" sheetId="78" state="hidden" r:id="rId27"/>
    <sheet name="立教大学法科大学院" sheetId="80" state="hidden" r:id="rId28"/>
    <sheet name="立命館大学法科大学院" sheetId="82" state="hidden" r:id="rId29"/>
    <sheet name="琉球大学法科大学院" sheetId="84" state="hidden" r:id="rId30"/>
    <sheet name="早稲田大学法科大学院" sheetId="86" state="hidden" r:id="rId31"/>
  </sheets>
  <definedNames>
    <definedName name="_xlnm._FilterDatabase" localSheetId="2" hidden="1">愛知大学法科大学院!$A$2:$A$7</definedName>
    <definedName name="_xlnm._FilterDatabase" localSheetId="20" hidden="1">一橋大学法科大学院!$A$1:$B$6</definedName>
    <definedName name="_xlnm._FilterDatabase" localSheetId="26" hidden="1">横浜国立大学法科大学院!$A$1:$B$7</definedName>
    <definedName name="_xlnm._FilterDatabase" localSheetId="6" hidden="1">学習院大学法科大学院!$A$1:$C$7</definedName>
    <definedName name="_xlnm._FilterDatabase" localSheetId="8" hidden="1">関西大学法科大学院!$A$1:$C$8</definedName>
    <definedName name="_xlnm._FilterDatabase" localSheetId="10" hidden="1">京都大学法科大学院!$A$1:$C$6</definedName>
    <definedName name="_xlnm._FilterDatabase" localSheetId="7" hidden="1">金沢大学法科大学院!$A$1:$D$7</definedName>
    <definedName name="_xlnm._FilterDatabase" localSheetId="9" hidden="1">九州大学法科大学院!$A$1:$C$6</definedName>
    <definedName name="_xlnm._FilterDatabase" localSheetId="21" hidden="1">広島大学法科大学院!$A$1:$B$6</definedName>
    <definedName name="_xlnm._FilterDatabase" localSheetId="12" hidden="1">首都大学東京法科大学院!$A$1:$C$5</definedName>
    <definedName name="_xlnm._FilterDatabase" localSheetId="13" hidden="1">上智大学法科大学院!$A$1:$C$6</definedName>
    <definedName name="_xlnm._FilterDatabase" localSheetId="11" hidden="1">神戸大学法科大学院!$A$1:$C$7</definedName>
    <definedName name="_xlnm._FilterDatabase" localSheetId="3" hidden="1">青山学院大学法科大学院!$A$2:$D$7</definedName>
    <definedName name="_xlnm._FilterDatabase" localSheetId="15" hidden="1">千葉大学法科大学院!$A$1:$C$6</definedName>
    <definedName name="_xlnm._FilterDatabase" localSheetId="14" hidden="1">専修大学法科大学院!$A$1:$C$8</definedName>
    <definedName name="_xlnm._FilterDatabase" localSheetId="30" hidden="1">早稲田大学法科大学院!$A$1:$B$6</definedName>
    <definedName name="_xlnm._FilterDatabase" localSheetId="4" hidden="1">大阪市立大学法科大学院!$A$1:$B$6</definedName>
    <definedName name="_xlnm._FilterDatabase" localSheetId="5" hidden="1">大阪大学法科大学院!$A$1:$C$7</definedName>
    <definedName name="_xlnm._FilterDatabase" localSheetId="16" hidden="1">筑波大学法科大学院!$A$1:$B$6</definedName>
    <definedName name="_xlnm._FilterDatabase" localSheetId="18" hidden="1">東北大学法科大学院!$A$1:$C$5</definedName>
    <definedName name="_xlnm._FilterDatabase" localSheetId="0" hidden="1">入力用!$D$1:$D$181</definedName>
    <definedName name="_xlnm._FilterDatabase" localSheetId="1" hidden="1">評価テーブル!$A$2:$N$111</definedName>
    <definedName name="_xlnm._FilterDatabase" localSheetId="22" hidden="1">法政大学法科大学院!$A$1:$B$5</definedName>
    <definedName name="_xlnm._FilterDatabase" localSheetId="23" hidden="1">北海道大学法科大学院!$A$1:$B$5</definedName>
    <definedName name="_xlnm._FilterDatabase" localSheetId="24" hidden="1">北海道大学法科大学院_H27年度入学以降!$A$1:$B$5</definedName>
    <definedName name="_xlnm._FilterDatabase" localSheetId="19" hidden="1">名古屋大学法科大学院!$A$1:$B$6</definedName>
    <definedName name="_xlnm._FilterDatabase" localSheetId="25" hidden="1">明治大学法科大学院!$A$1:$B$6</definedName>
    <definedName name="_xlnm._FilterDatabase" localSheetId="27" hidden="1">立教大学法科大学院!$A$1:$B$7</definedName>
    <definedName name="_xlnm._FilterDatabase" localSheetId="28" hidden="1">立命館大学法科大学院!$A$1:$B$7</definedName>
    <definedName name="_xlnm._FilterDatabase" localSheetId="29" hidden="1">琉球大学法科大学院!$A$1:$B$7</definedName>
    <definedName name="_xlnm.Print_Area" localSheetId="0">入力用!$A$1:$H$23</definedName>
  </definedNames>
  <calcPr calcId="152511"/>
</workbook>
</file>

<file path=xl/calcChain.xml><?xml version="1.0" encoding="utf-8"?>
<calcChain xmlns="http://schemas.openxmlformats.org/spreadsheetml/2006/main">
  <c r="C16" i="5" l="1"/>
  <c r="B15" i="5"/>
  <c r="B14" i="5"/>
  <c r="B13" i="5"/>
  <c r="B12" i="5"/>
  <c r="B11" i="5"/>
  <c r="B10" i="5"/>
  <c r="B9" i="5"/>
  <c r="B8" i="5"/>
  <c r="B7" i="5"/>
  <c r="B6" i="5"/>
  <c r="A1" i="90"/>
  <c r="A1" i="88"/>
  <c r="A1" i="87"/>
  <c r="A1" i="86"/>
  <c r="A1" i="84"/>
  <c r="A1" i="82"/>
  <c r="A1" i="80"/>
  <c r="A1" i="76"/>
  <c r="A1" i="72"/>
  <c r="A1" i="70"/>
  <c r="A1" i="68"/>
  <c r="A1" i="66"/>
  <c r="A1" i="62"/>
  <c r="A1" i="60"/>
  <c r="A1" i="52"/>
  <c r="A1" i="48"/>
  <c r="A1" i="46"/>
  <c r="A1" i="42"/>
  <c r="A1" i="40"/>
  <c r="A1" i="38"/>
  <c r="A1" i="34"/>
  <c r="A1" i="32"/>
  <c r="A1" i="28"/>
  <c r="A1" i="26"/>
  <c r="A1" i="24"/>
  <c r="A1" i="18"/>
  <c r="A1" i="16"/>
  <c r="A1" i="14"/>
  <c r="D9" i="5"/>
  <c r="D13" i="5"/>
  <c r="D15" i="5"/>
  <c r="D6" i="5"/>
  <c r="D11" i="5"/>
  <c r="D12" i="5"/>
  <c r="D14" i="5"/>
  <c r="D8" i="5"/>
  <c r="D10" i="5"/>
  <c r="D7" i="5"/>
  <c r="E13" i="5" l="1"/>
  <c r="F13" i="5" s="1"/>
  <c r="E9" i="5"/>
  <c r="F9" i="5" s="1"/>
  <c r="E12" i="5"/>
  <c r="F12" i="5" s="1"/>
  <c r="E14" i="5"/>
  <c r="F14" i="5" s="1"/>
  <c r="E7" i="5"/>
  <c r="F7" i="5" s="1"/>
  <c r="E6" i="5"/>
  <c r="E10" i="5"/>
  <c r="F10" i="5" s="1"/>
  <c r="E15" i="5"/>
  <c r="F15" i="5" s="1"/>
  <c r="E8" i="5"/>
  <c r="F8" i="5" s="1"/>
  <c r="E11" i="5"/>
  <c r="F11" i="5" s="1"/>
  <c r="E16" i="5" l="1"/>
  <c r="F6" i="5"/>
  <c r="F16" i="5" s="1"/>
  <c r="C18" i="5" l="1"/>
</calcChain>
</file>

<file path=xl/sharedStrings.xml><?xml version="1.0" encoding="utf-8"?>
<sst xmlns="http://schemas.openxmlformats.org/spreadsheetml/2006/main" count="448" uniqueCount="157">
  <si>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</si>
  <si>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</si>
  <si>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</si>
  <si>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合格</t>
    <rPh sb="0" eb="2">
      <t>ゴウカク</t>
    </rPh>
    <phoneticPr fontId="1"/>
  </si>
  <si>
    <t>認定</t>
    <rPh sb="0" eb="2">
      <t>ニンテイ</t>
    </rPh>
    <phoneticPr fontId="1"/>
  </si>
  <si>
    <t>秀</t>
    <rPh sb="0" eb="1">
      <t>シュウ</t>
    </rPh>
    <phoneticPr fontId="1"/>
  </si>
  <si>
    <t>良上</t>
    <rPh sb="0" eb="1">
      <t>リョウ</t>
    </rPh>
    <rPh sb="1" eb="2">
      <t>ジョウ</t>
    </rPh>
    <phoneticPr fontId="1"/>
  </si>
  <si>
    <t>特A</t>
    <rPh sb="0" eb="1">
      <t>トク</t>
    </rPh>
    <phoneticPr fontId="1"/>
  </si>
  <si>
    <t>A+</t>
  </si>
  <si>
    <t>A</t>
  </si>
  <si>
    <t>B</t>
  </si>
  <si>
    <t>C+</t>
  </si>
  <si>
    <t>C</t>
  </si>
  <si>
    <t>D</t>
  </si>
  <si>
    <t>P</t>
  </si>
  <si>
    <t>AA</t>
  </si>
  <si>
    <t>S</t>
  </si>
  <si>
    <t>B+</t>
  </si>
  <si>
    <t>R</t>
  </si>
  <si>
    <t>D+</t>
  </si>
  <si>
    <t>認定</t>
  </si>
  <si>
    <t>合格</t>
  </si>
  <si>
    <t>G</t>
  </si>
  <si>
    <t>N</t>
  </si>
  <si>
    <t>E/合格</t>
  </si>
  <si>
    <t>良上</t>
  </si>
  <si>
    <t>良</t>
  </si>
  <si>
    <t>優</t>
  </si>
  <si>
    <t>可</t>
  </si>
  <si>
    <t>秀</t>
  </si>
  <si>
    <t>特A</t>
  </si>
  <si>
    <t>秀(A)</t>
  </si>
  <si>
    <t>優(B)</t>
  </si>
  <si>
    <t>良(C)</t>
  </si>
  <si>
    <t>可(D)</t>
  </si>
  <si>
    <t>評価</t>
    <rPh sb="0" eb="2">
      <t>ヒョウカ</t>
    </rPh>
    <phoneticPr fontId="2"/>
  </si>
  <si>
    <t>総単位数</t>
    <rPh sb="0" eb="1">
      <t>ソウ</t>
    </rPh>
    <rPh sb="1" eb="4">
      <t>タンイスウ</t>
    </rPh>
    <phoneticPr fontId="2"/>
  </si>
  <si>
    <t>愛知大学法科大学院</t>
    <rPh sb="0" eb="2">
      <t>アイチ</t>
    </rPh>
    <rPh sb="2" eb="6">
      <t>ダイガクホウカ</t>
    </rPh>
    <rPh sb="6" eb="9">
      <t>ダイガクイン</t>
    </rPh>
    <phoneticPr fontId="3"/>
  </si>
  <si>
    <t>一橋大学法科大学院</t>
    <rPh sb="0" eb="2">
      <t>ヒトツバシ</t>
    </rPh>
    <rPh sb="2" eb="6">
      <t>ダイガクホウカ</t>
    </rPh>
    <rPh sb="6" eb="9">
      <t>ダイガクイン</t>
    </rPh>
    <phoneticPr fontId="1"/>
  </si>
  <si>
    <t>横浜国立大学法科大学院</t>
    <rPh sb="0" eb="2">
      <t>ヨコハマ</t>
    </rPh>
    <rPh sb="2" eb="4">
      <t>コクリツ</t>
    </rPh>
    <rPh sb="4" eb="8">
      <t>ダイガクホウカ</t>
    </rPh>
    <rPh sb="8" eb="11">
      <t>ダイガクイン</t>
    </rPh>
    <phoneticPr fontId="3"/>
  </si>
  <si>
    <t>学習院大学法科大学院</t>
    <rPh sb="0" eb="3">
      <t>ガクシュウイン</t>
    </rPh>
    <rPh sb="3" eb="7">
      <t>ダイガクホウカ</t>
    </rPh>
    <rPh sb="7" eb="10">
      <t>ダイガクイン</t>
    </rPh>
    <phoneticPr fontId="3"/>
  </si>
  <si>
    <t>関西大学法科大学院</t>
    <rPh sb="0" eb="9">
      <t>カンサイダイガクホウカダイガクイン</t>
    </rPh>
    <phoneticPr fontId="1"/>
  </si>
  <si>
    <t>京都大学法科大学院</t>
    <rPh sb="0" eb="9">
      <t>キョウトダイガクホウカダイガクイン</t>
    </rPh>
    <phoneticPr fontId="1"/>
  </si>
  <si>
    <t>金沢大学法科大学院</t>
    <rPh sb="0" eb="9">
      <t>カナザワダイガクホウカダイガクイン</t>
    </rPh>
    <phoneticPr fontId="3"/>
  </si>
  <si>
    <t>九州大学法科大学院</t>
    <rPh sb="0" eb="9">
      <t>キュウシュウダイガクホウカダイガクイン</t>
    </rPh>
    <phoneticPr fontId="3"/>
  </si>
  <si>
    <t>広島大学法科大学院</t>
    <rPh sb="0" eb="9">
      <t>ヒロシマダイガクホウカダイガクイン</t>
    </rPh>
    <phoneticPr fontId="3"/>
  </si>
  <si>
    <t>首都大学東京法科大学院</t>
    <rPh sb="0" eb="11">
      <t>シュトダイガクトウキョウホウカダイガクイン</t>
    </rPh>
    <phoneticPr fontId="3"/>
  </si>
  <si>
    <t>上智大学法科大学院</t>
    <rPh sb="0" eb="9">
      <t>ジョウチダイガクホウカダイガクイン</t>
    </rPh>
    <phoneticPr fontId="1"/>
  </si>
  <si>
    <t>神戸大学法科大学院</t>
    <rPh sb="0" eb="9">
      <t>コウベダイガクホウカダイガクイン</t>
    </rPh>
    <phoneticPr fontId="1"/>
  </si>
  <si>
    <t>青山学院大学法科大学院</t>
    <rPh sb="0" eb="11">
      <t>アオヤマガクインダイガクホウカダイガクイン</t>
    </rPh>
    <phoneticPr fontId="1"/>
  </si>
  <si>
    <t>千葉大学法科大学院</t>
    <rPh sb="0" eb="9">
      <t>チバダイガクホウカダイガクイン</t>
    </rPh>
    <phoneticPr fontId="3"/>
  </si>
  <si>
    <t>専修大学法科大学院</t>
    <rPh sb="0" eb="9">
      <t>センシュウダイガクホウカダイガクイン</t>
    </rPh>
    <phoneticPr fontId="1"/>
  </si>
  <si>
    <t>早稲田大学法科大学院</t>
    <rPh sb="0" eb="10">
      <t>ワセダダイガクホウカダイガクイン</t>
    </rPh>
    <phoneticPr fontId="1"/>
  </si>
  <si>
    <t>大阪大学法科大学院</t>
    <rPh sb="0" eb="9">
      <t>オオサカダイガクホウカダイガクイン</t>
    </rPh>
    <phoneticPr fontId="3"/>
  </si>
  <si>
    <t>筑波大学法科大学院</t>
    <rPh sb="0" eb="9">
      <t>ツクバダイガクホウカダイガクイン</t>
    </rPh>
    <phoneticPr fontId="3"/>
  </si>
  <si>
    <t>東北大学法科大学院</t>
    <rPh sb="0" eb="9">
      <t>トウホクダイガクホウカダイガクイン</t>
    </rPh>
    <phoneticPr fontId="3"/>
  </si>
  <si>
    <t>法政大学法科大学院</t>
    <rPh sb="0" eb="9">
      <t>ホウセイダイガクホウカダイガクイン</t>
    </rPh>
    <phoneticPr fontId="1"/>
  </si>
  <si>
    <t>北海道大学法科大学院</t>
    <rPh sb="0" eb="10">
      <t>ホッカイドウダイガクホウカダイガクイン</t>
    </rPh>
    <phoneticPr fontId="1"/>
  </si>
  <si>
    <t>名古屋大学法科大学院</t>
    <rPh sb="0" eb="10">
      <t>ナゴヤダイガクホウカダイガクイン</t>
    </rPh>
    <phoneticPr fontId="1"/>
  </si>
  <si>
    <t>明治大学法科大学院</t>
    <rPh sb="0" eb="9">
      <t>メイジダイガクホウカダイガクイン</t>
    </rPh>
    <phoneticPr fontId="1"/>
  </si>
  <si>
    <t>立教大学法科大学院</t>
    <rPh sb="0" eb="9">
      <t>リッキョウダイガクホウカダイガクイン</t>
    </rPh>
    <phoneticPr fontId="3"/>
  </si>
  <si>
    <t>立命館大学法科大学院</t>
    <rPh sb="0" eb="10">
      <t>リツメイカンダイガクホウカダイガクイン</t>
    </rPh>
    <phoneticPr fontId="3"/>
  </si>
  <si>
    <t>琉球大学法科大学院</t>
    <rPh sb="0" eb="9">
      <t>リュウキュウダイガクホウカダイガクイン</t>
    </rPh>
    <phoneticPr fontId="3"/>
  </si>
  <si>
    <t>単位数</t>
    <rPh sb="0" eb="3">
      <t>タンイスウ</t>
    </rPh>
    <phoneticPr fontId="2"/>
  </si>
  <si>
    <t>秀(A)</t>
    <rPh sb="0" eb="1">
      <t>シュウ</t>
    </rPh>
    <phoneticPr fontId="1"/>
  </si>
  <si>
    <t>優(B)</t>
    <rPh sb="0" eb="1">
      <t>ユウ</t>
    </rPh>
    <phoneticPr fontId="1"/>
  </si>
  <si>
    <t>良(C)</t>
    <rPh sb="0" eb="1">
      <t>リョウ</t>
    </rPh>
    <phoneticPr fontId="1"/>
  </si>
  <si>
    <t>可(D)</t>
    <rPh sb="0" eb="1">
      <t>カ</t>
    </rPh>
    <phoneticPr fontId="1"/>
  </si>
  <si>
    <t>E/合格</t>
    <rPh sb="2" eb="4">
      <t>ゴウカク</t>
    </rPh>
    <phoneticPr fontId="1"/>
  </si>
  <si>
    <t>横浜国立大学法科大学院</t>
  </si>
  <si>
    <t>加重点</t>
    <rPh sb="0" eb="2">
      <t>カジュウ</t>
    </rPh>
    <rPh sb="2" eb="3">
      <t>テン</t>
    </rPh>
    <phoneticPr fontId="2"/>
  </si>
  <si>
    <t>小計</t>
    <rPh sb="0" eb="2">
      <t>ショウケイ</t>
    </rPh>
    <phoneticPr fontId="2"/>
  </si>
  <si>
    <t>対象単位数</t>
    <rPh sb="0" eb="2">
      <t>タイショウ</t>
    </rPh>
    <rPh sb="2" eb="5">
      <t>タンイスウ</t>
    </rPh>
    <phoneticPr fontId="2"/>
  </si>
  <si>
    <t>B</t>
    <phoneticPr fontId="1"/>
  </si>
  <si>
    <t>※---以下よりお選びください---</t>
    <phoneticPr fontId="1"/>
  </si>
  <si>
    <t>備考</t>
    <rPh sb="0" eb="2">
      <t>ビコウ</t>
    </rPh>
    <phoneticPr fontId="1"/>
  </si>
  <si>
    <t>秀</t>
    <phoneticPr fontId="1"/>
  </si>
  <si>
    <t>優</t>
    <phoneticPr fontId="1"/>
  </si>
  <si>
    <t>良</t>
    <phoneticPr fontId="1"/>
  </si>
  <si>
    <t>可</t>
    <phoneticPr fontId="1"/>
  </si>
  <si>
    <t>出身法科大学院（下部の赤枠セルをクリックして選択して下さい）</t>
    <rPh sb="0" eb="2">
      <t>シュッシン</t>
    </rPh>
    <rPh sb="2" eb="4">
      <t>ホウカ</t>
    </rPh>
    <rPh sb="4" eb="7">
      <t>ダイガクイン</t>
    </rPh>
    <rPh sb="8" eb="10">
      <t>カブ</t>
    </rPh>
    <rPh sb="11" eb="12">
      <t>アカ</t>
    </rPh>
    <rPh sb="12" eb="13">
      <t>ワク</t>
    </rPh>
    <rPh sb="22" eb="24">
      <t>センタク</t>
    </rPh>
    <rPh sb="26" eb="27">
      <t>クダ</t>
    </rPh>
    <phoneticPr fontId="3"/>
  </si>
  <si>
    <t>合格</t>
    <rPh sb="0" eb="2">
      <t>ゴウカク</t>
    </rPh>
    <phoneticPr fontId="4"/>
  </si>
  <si>
    <t>14/01　F、合格、認定削除</t>
    <rPh sb="8" eb="10">
      <t>ゴウカク</t>
    </rPh>
    <rPh sb="11" eb="13">
      <t>ニンテイ</t>
    </rPh>
    <rPh sb="13" eb="15">
      <t>サクジョ</t>
    </rPh>
    <phoneticPr fontId="1"/>
  </si>
  <si>
    <t>14/01　列5合格挿入</t>
    <rPh sb="6" eb="7">
      <t>レツ</t>
    </rPh>
    <rPh sb="8" eb="10">
      <t>ゴウカク</t>
    </rPh>
    <rPh sb="10" eb="12">
      <t>ソウニュウ</t>
    </rPh>
    <phoneticPr fontId="1"/>
  </si>
  <si>
    <t>-</t>
    <phoneticPr fontId="6"/>
  </si>
  <si>
    <t>-</t>
    <phoneticPr fontId="5"/>
  </si>
  <si>
    <t>-</t>
    <phoneticPr fontId="4"/>
  </si>
  <si>
    <t>-</t>
    <phoneticPr fontId="5"/>
  </si>
  <si>
    <t>-</t>
    <phoneticPr fontId="4"/>
  </si>
  <si>
    <t>S</t>
    <phoneticPr fontId="4"/>
  </si>
  <si>
    <t>OHB</t>
    <phoneticPr fontId="4"/>
  </si>
  <si>
    <t>東京大学法科大学院</t>
    <rPh sb="0" eb="2">
      <t>トウキョウ</t>
    </rPh>
    <rPh sb="2" eb="4">
      <t>ダイガク</t>
    </rPh>
    <rPh sb="4" eb="6">
      <t>ホウカ</t>
    </rPh>
    <rPh sb="6" eb="9">
      <t>ダイガクイン</t>
    </rPh>
    <phoneticPr fontId="1"/>
  </si>
  <si>
    <t>Fおよび未受験</t>
    <rPh sb="4" eb="5">
      <t>ミ</t>
    </rPh>
    <rPh sb="5" eb="7">
      <t>ジュケン</t>
    </rPh>
    <phoneticPr fontId="1"/>
  </si>
  <si>
    <t>B</t>
    <phoneticPr fontId="4"/>
  </si>
  <si>
    <t>C</t>
    <phoneticPr fontId="4"/>
  </si>
  <si>
    <t>B</t>
    <phoneticPr fontId="1"/>
  </si>
  <si>
    <t>C</t>
    <phoneticPr fontId="1"/>
  </si>
  <si>
    <t>可</t>
    <phoneticPr fontId="1"/>
  </si>
  <si>
    <t>大阪市立大学法科大学院</t>
    <rPh sb="0" eb="2">
      <t>オオサカ</t>
    </rPh>
    <rPh sb="2" eb="4">
      <t>イチリツ</t>
    </rPh>
    <rPh sb="4" eb="6">
      <t>ダイガク</t>
    </rPh>
    <rPh sb="6" eb="8">
      <t>ホウカ</t>
    </rPh>
    <rPh sb="8" eb="11">
      <t>ダイガクイン</t>
    </rPh>
    <phoneticPr fontId="1"/>
  </si>
  <si>
    <t>AA</t>
    <phoneticPr fontId="1"/>
  </si>
  <si>
    <t>A</t>
    <phoneticPr fontId="1"/>
  </si>
  <si>
    <t>合格</t>
    <rPh sb="0" eb="2">
      <t>ゴウカク</t>
    </rPh>
    <phoneticPr fontId="6"/>
  </si>
  <si>
    <t>認定</t>
    <rPh sb="0" eb="2">
      <t>ニンテイ</t>
    </rPh>
    <phoneticPr fontId="4"/>
  </si>
  <si>
    <t>優</t>
    <rPh sb="0" eb="1">
      <t>ユウ</t>
    </rPh>
    <phoneticPr fontId="4"/>
  </si>
  <si>
    <t>良</t>
    <rPh sb="0" eb="1">
      <t>リョウ</t>
    </rPh>
    <phoneticPr fontId="4"/>
  </si>
  <si>
    <t>可</t>
    <rPh sb="0" eb="1">
      <t>カ</t>
    </rPh>
    <phoneticPr fontId="4"/>
  </si>
  <si>
    <t>A</t>
    <phoneticPr fontId="4"/>
  </si>
  <si>
    <t>A</t>
    <phoneticPr fontId="1"/>
  </si>
  <si>
    <t>S</t>
    <phoneticPr fontId="1"/>
  </si>
  <si>
    <t>GPA （小数点第3位四捨五入）</t>
    <rPh sb="5" eb="8">
      <t>ショウスウテン</t>
    </rPh>
    <rPh sb="8" eb="9">
      <t>ダイ</t>
    </rPh>
    <rPh sb="10" eb="11">
      <t>イ</t>
    </rPh>
    <rPh sb="11" eb="15">
      <t>シシャゴニュウ</t>
    </rPh>
    <phoneticPr fontId="2"/>
  </si>
  <si>
    <t>AA</t>
    <phoneticPr fontId="4"/>
  </si>
  <si>
    <t>A</t>
    <phoneticPr fontId="4"/>
  </si>
  <si>
    <t>B+</t>
    <phoneticPr fontId="4"/>
  </si>
  <si>
    <t>C</t>
    <phoneticPr fontId="4"/>
  </si>
  <si>
    <t>C+</t>
    <phoneticPr fontId="4"/>
  </si>
  <si>
    <t>A+</t>
    <phoneticPr fontId="4"/>
  </si>
  <si>
    <t>A+</t>
    <phoneticPr fontId="1"/>
  </si>
  <si>
    <t>A</t>
    <phoneticPr fontId="1"/>
  </si>
  <si>
    <t>B+</t>
    <phoneticPr fontId="1"/>
  </si>
  <si>
    <t>B</t>
    <phoneticPr fontId="1"/>
  </si>
  <si>
    <t>C+</t>
    <phoneticPr fontId="1"/>
  </si>
  <si>
    <t>C</t>
    <phoneticPr fontId="1"/>
  </si>
  <si>
    <t>可上</t>
    <phoneticPr fontId="1"/>
  </si>
  <si>
    <r>
      <t>※GPAが計算されているLSはリストから除く（慶應・同志社・関学・中央大学</t>
    </r>
    <r>
      <rPr>
        <sz val="11"/>
        <color indexed="8"/>
        <rFont val="ＭＳ Ｐゴシック"/>
        <family val="3"/>
        <charset val="128"/>
      </rPr>
      <t>）</t>
    </r>
    <rPh sb="5" eb="7">
      <t>ケイサン</t>
    </rPh>
    <rPh sb="20" eb="21">
      <t>ノゾ</t>
    </rPh>
    <rPh sb="23" eb="25">
      <t>ケイオウ</t>
    </rPh>
    <rPh sb="26" eb="29">
      <t>ドウシシャ</t>
    </rPh>
    <rPh sb="30" eb="32">
      <t>カンガク</t>
    </rPh>
    <phoneticPr fontId="1"/>
  </si>
  <si>
    <t>A+/優上</t>
    <rPh sb="3" eb="4">
      <t>ユウ</t>
    </rPh>
    <rPh sb="4" eb="5">
      <t>ジョウ</t>
    </rPh>
    <phoneticPr fontId="1"/>
  </si>
  <si>
    <t>A/優</t>
    <rPh sb="2" eb="3">
      <t>ユウ</t>
    </rPh>
    <phoneticPr fontId="1"/>
  </si>
  <si>
    <t>B/良</t>
    <rPh sb="2" eb="3">
      <t>リョウ</t>
    </rPh>
    <phoneticPr fontId="1"/>
  </si>
  <si>
    <t>C+/C-/可</t>
    <rPh sb="6" eb="7">
      <t>カ</t>
    </rPh>
    <phoneticPr fontId="1"/>
  </si>
  <si>
    <t>B/良</t>
    <rPh sb="2" eb="3">
      <t>リョウ</t>
    </rPh>
    <phoneticPr fontId="6"/>
  </si>
  <si>
    <t>C+/C-/可</t>
    <rPh sb="6" eb="7">
      <t>カ</t>
    </rPh>
    <phoneticPr fontId="6"/>
  </si>
  <si>
    <t>Fおよび未受験</t>
    <phoneticPr fontId="1"/>
  </si>
  <si>
    <t>※市大を新たに追加。2015サマクラ申込のあった大学は評価の種類（設定）を確認済み</t>
    <rPh sb="1" eb="3">
      <t>イチダイ</t>
    </rPh>
    <rPh sb="4" eb="5">
      <t>アラ</t>
    </rPh>
    <rPh sb="7" eb="9">
      <t>ツイカ</t>
    </rPh>
    <rPh sb="18" eb="20">
      <t>モウシコミ</t>
    </rPh>
    <rPh sb="24" eb="26">
      <t>ダイガク</t>
    </rPh>
    <rPh sb="27" eb="29">
      <t>ヒョウカ</t>
    </rPh>
    <rPh sb="30" eb="32">
      <t>シュルイ</t>
    </rPh>
    <rPh sb="33" eb="35">
      <t>セッテイ</t>
    </rPh>
    <rPh sb="37" eb="39">
      <t>カクニン</t>
    </rPh>
    <rPh sb="39" eb="40">
      <t>ズ</t>
    </rPh>
    <phoneticPr fontId="1"/>
  </si>
  <si>
    <t>A+/優上</t>
    <phoneticPr fontId="6"/>
  </si>
  <si>
    <t>A/優</t>
    <rPh sb="2" eb="3">
      <t>ユウ</t>
    </rPh>
    <phoneticPr fontId="6"/>
  </si>
  <si>
    <t>A+</t>
    <phoneticPr fontId="1"/>
  </si>
  <si>
    <t>A</t>
    <phoneticPr fontId="1"/>
  </si>
  <si>
    <t>A-</t>
    <phoneticPr fontId="1"/>
  </si>
  <si>
    <t>B+</t>
    <phoneticPr fontId="1"/>
  </si>
  <si>
    <t>B</t>
    <phoneticPr fontId="1"/>
  </si>
  <si>
    <t>B-</t>
    <phoneticPr fontId="1"/>
  </si>
  <si>
    <t>C+</t>
    <phoneticPr fontId="1"/>
  </si>
  <si>
    <t>C</t>
    <phoneticPr fontId="1"/>
  </si>
  <si>
    <t>D</t>
    <phoneticPr fontId="1"/>
  </si>
  <si>
    <t>D-</t>
  </si>
  <si>
    <t>D-</t>
    <phoneticPr fontId="1"/>
  </si>
  <si>
    <t>A</t>
    <phoneticPr fontId="9"/>
  </si>
  <si>
    <t>A-</t>
    <phoneticPr fontId="9"/>
  </si>
  <si>
    <t>B</t>
    <phoneticPr fontId="9"/>
  </si>
  <si>
    <t>B-</t>
    <phoneticPr fontId="9"/>
  </si>
  <si>
    <t>C</t>
    <phoneticPr fontId="9"/>
  </si>
  <si>
    <t>北海道大学法科大学院_H27年度入学以降</t>
    <rPh sb="0" eb="10">
      <t>ホッカイドウダイガクホウカダイガクイン</t>
    </rPh>
    <rPh sb="14" eb="16">
      <t>ネンド</t>
    </rPh>
    <rPh sb="16" eb="18">
      <t>ニュウガクイコウ</t>
    </rPh>
    <phoneticPr fontId="1"/>
  </si>
  <si>
    <t xml:space="preserve"> 　 成績証明書をご提出ください。</t>
    <phoneticPr fontId="2"/>
  </si>
  <si>
    <t>※ 一覧にご自身の法科大学院名のない方はご提出不要です。</t>
    <phoneticPr fontId="2"/>
  </si>
  <si>
    <t>h</t>
    <phoneticPr fontId="4"/>
  </si>
  <si>
    <t>G</t>
    <phoneticPr fontId="1"/>
  </si>
  <si>
    <t>G</t>
    <phoneticPr fontId="4"/>
  </si>
  <si>
    <t>※---以下よりお選びください---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</si>
</sst>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>
      <alignment vertical="center"/>
    </xf>
    <xf numFmtId="0" fontId="0" fillId="0" borderId="1" xfId="0" applyBorder="1">
      <alignment vertical="center"/>
    </xf>
    <xf numFmtId="0" fontId="10" fillId="0" borderId="0" xfId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0" fillId="3" borderId="0" xfId="1" applyFill="1">
      <alignment vertical="center"/>
    </xf>
    <xf numFmtId="0" fontId="10" fillId="3" borderId="0" xfId="1" applyFill="1" applyBorder="1" applyAlignment="1">
      <alignment horizontal="center" vertical="center"/>
    </xf>
    <xf numFmtId="0" fontId="10" fillId="3" borderId="0" xfId="1" applyFont="1" applyFill="1">
      <alignment vertical="center"/>
    </xf>
    <xf numFmtId="0" fontId="10" fillId="3" borderId="0" xfId="1" applyFill="1" applyAlignment="1">
      <alignment horizontal="center" vertical="center"/>
    </xf>
    <xf numFmtId="0" fontId="10" fillId="3" borderId="0" xfId="1" quotePrefix="1" applyFill="1">
      <alignment vertical="center"/>
    </xf>
    <xf numFmtId="0" fontId="10" fillId="3" borderId="0" xfId="1" applyFont="1" applyFill="1" applyBorder="1">
      <alignment vertical="center"/>
    </xf>
    <xf numFmtId="0" fontId="10" fillId="3" borderId="0" xfId="1" applyFill="1" applyBorder="1">
      <alignment vertical="center"/>
    </xf>
    <xf numFmtId="0" fontId="10" fillId="0" borderId="0" xfId="1" applyFont="1" applyBorder="1">
      <alignment vertical="center"/>
    </xf>
    <xf numFmtId="0" fontId="11" fillId="3" borderId="0" xfId="1" applyFont="1" applyFill="1">
      <alignment vertical="center"/>
    </xf>
    <xf numFmtId="0" fontId="12" fillId="3" borderId="0" xfId="1" applyFont="1" applyFill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>
      <alignment vertical="center"/>
    </xf>
    <xf numFmtId="0" fontId="13" fillId="0" borderId="1" xfId="1" applyFont="1" applyBorder="1">
      <alignment vertical="center"/>
    </xf>
    <xf numFmtId="177" fontId="13" fillId="0" borderId="1" xfId="1" applyNumberFormat="1" applyFont="1" applyBorder="1">
      <alignment vertical="center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76" fontId="0" fillId="0" borderId="1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2" fillId="3" borderId="0" xfId="1" applyFont="1" applyFill="1" applyBorder="1">
      <alignment vertical="center"/>
    </xf>
    <xf numFmtId="0" fontId="12" fillId="3" borderId="0" xfId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10" fillId="4" borderId="2" xfId="1" applyFont="1" applyFill="1" applyBorder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10" fillId="0" borderId="1" xfId="1" applyFont="1" applyFill="1" applyBorder="1">
      <alignment vertical="center"/>
    </xf>
    <xf numFmtId="0" fontId="10" fillId="0" borderId="0" xfId="1" applyFont="1" applyBorder="1">
      <alignment vertical="center"/>
    </xf>
    <xf numFmtId="0" fontId="10" fillId="0" borderId="1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0" fillId="0" borderId="1" xfId="0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10" fillId="0" borderId="1" xfId="1" applyFont="1" applyFill="1" applyBorder="1">
      <alignment vertical="center"/>
    </xf>
    <xf numFmtId="0" fontId="10" fillId="3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G181"/>
  <sheetViews>
    <sheetView tabSelected="1" zoomScaleNormal="100" zoomScaleSheetLayoutView="100" workbookViewId="0">
      <selection activeCell="B29" sqref="B29"/>
    </sheetView>
  </sheetViews>
  <sheetFormatPr defaultRowHeight="13.5"/>
  <cols>
    <col min="1" max="1" width="4.125" style="11" customWidth="1"/>
    <col min="2" max="2" width="35.875" style="11" customWidth="1"/>
    <col min="3" max="3" width="8.625" style="11" customWidth="1"/>
    <col min="4" max="4" width="8.125" style="11" hidden="1" customWidth="1"/>
    <col min="5" max="5" width="11" style="11" hidden="1" customWidth="1"/>
    <col min="6" max="6" width="4.75" style="11" hidden="1" customWidth="1"/>
    <col min="7" max="7" width="4.75" style="11" customWidth="1"/>
    <col min="8" max="9" width="6" style="11" customWidth="1"/>
    <col min="10" max="39" width="4.75" style="11" customWidth="1"/>
    <col min="40" max="16384" width="9" style="11"/>
  </cols>
  <sheetData>
    <row r="1" spans="1:7">
      <c r="A1" s="18" t="s">
        <v>80</v>
      </c>
      <c r="B1" s="3"/>
      <c r="D1" s="17"/>
      <c r="E1" s="17"/>
    </row>
    <row r="2" spans="1:7" ht="14.25" thickBot="1">
      <c r="A2" s="15"/>
      <c r="B2" s="16"/>
      <c r="D2" s="17"/>
      <c r="E2" s="17"/>
    </row>
    <row r="3" spans="1:7" ht="14.25" thickBot="1">
      <c r="B3" s="37" t="s">
        <v>156</v>
      </c>
      <c r="D3" s="17"/>
      <c r="E3" s="17"/>
    </row>
    <row r="4" spans="1:7">
      <c r="A4" s="13"/>
      <c r="B4" s="20"/>
      <c r="C4" s="20"/>
      <c r="D4" s="20"/>
      <c r="E4" s="20"/>
      <c r="F4" s="20"/>
    </row>
    <row r="5" spans="1:7">
      <c r="B5" s="21" t="s">
        <v>35</v>
      </c>
      <c r="C5" s="22" t="s">
        <v>63</v>
      </c>
      <c r="D5" s="34" t="s">
        <v>70</v>
      </c>
      <c r="E5" s="34" t="s">
        <v>72</v>
      </c>
      <c r="F5" s="34" t="s">
        <v>71</v>
      </c>
      <c r="G5" s="19"/>
    </row>
    <row r="6" spans="1:7">
      <c r="B6" s="23" t="str">
        <f>IF((VLOOKUP($B$3,評価テーブル!$A$3:$L$32,3,FALSE))="","",VLOOKUP($B$3,評価テーブル!$A$3:$L$32,3,FALSE))</f>
        <v/>
      </c>
      <c r="C6" s="24"/>
      <c r="D6" s="35" t="str">
        <f t="shared" ref="D6:D15" ca="1" si="0">IF(ISERROR(VLOOKUP(B6,INDIRECT($B$3&amp; "!A2:B11"),2,FALSE)),"",VLOOKUP(B6,INDIRECT($B$3&amp; "!A2:B11"),2,FALSE))</f>
        <v/>
      </c>
      <c r="E6" s="35" t="b">
        <f ca="1">IF(ISNUMBER(D6),C6,FALSE)</f>
        <v>0</v>
      </c>
      <c r="F6" s="34">
        <f ca="1">IF(E6,C6*D6,0)</f>
        <v>0</v>
      </c>
      <c r="G6" s="19"/>
    </row>
    <row r="7" spans="1:7">
      <c r="B7" s="23" t="str">
        <f>IF((VLOOKUP($B$3,評価テーブル!$A$3:$L$32,4,FALSE))="","",VLOOKUP($B$3,評価テーブル!$A$3:$L$32,4,FALSE))</f>
        <v/>
      </c>
      <c r="C7" s="24"/>
      <c r="D7" s="35" t="str">
        <f t="shared" ca="1" si="0"/>
        <v/>
      </c>
      <c r="E7" s="35" t="b">
        <f ca="1">IF(ISNUMBER(D7),C7,FALSE)</f>
        <v>0</v>
      </c>
      <c r="F7" s="34">
        <f ca="1">IF(E7,C7*D7,0)</f>
        <v>0</v>
      </c>
      <c r="G7" s="19"/>
    </row>
    <row r="8" spans="1:7">
      <c r="B8" s="23" t="str">
        <f>IF((VLOOKUP($B$3,評価テーブル!$A$3:$L$32,5,FALSE))="","",VLOOKUP($B$3,評価テーブル!$A$3:$L$32,5,FALSE))</f>
        <v/>
      </c>
      <c r="C8" s="24"/>
      <c r="D8" s="35" t="str">
        <f t="shared" ca="1" si="0"/>
        <v/>
      </c>
      <c r="E8" s="35" t="b">
        <f ca="1">IF(ISNUMBER(D8),C8,FALSE)</f>
        <v>0</v>
      </c>
      <c r="F8" s="34">
        <f ca="1">IF(E8,C8*D8,0)</f>
        <v>0</v>
      </c>
      <c r="G8" s="19"/>
    </row>
    <row r="9" spans="1:7">
      <c r="B9" s="23" t="str">
        <f>IF((VLOOKUP($B$3,評価テーブル!$A$3:$L$32,6,FALSE))="","",VLOOKUP($B$3,評価テーブル!$A$3:$L$32,6,FALSE))</f>
        <v/>
      </c>
      <c r="C9" s="24"/>
      <c r="D9" s="35" t="str">
        <f t="shared" ca="1" si="0"/>
        <v/>
      </c>
      <c r="E9" s="35" t="b">
        <f ca="1">IF(ISNUMBER(D9),C9,FALSE)</f>
        <v>0</v>
      </c>
      <c r="F9" s="34">
        <f ca="1">IF(E9,C9*D9,0)</f>
        <v>0</v>
      </c>
      <c r="G9" s="19"/>
    </row>
    <row r="10" spans="1:7">
      <c r="B10" s="23" t="str">
        <f>IF((VLOOKUP($B$3,評価テーブル!$A$3:$L$32,7,FALSE))="","",VLOOKUP($B$3,評価テーブル!$A$3:$L$32,7,FALSE))</f>
        <v/>
      </c>
      <c r="C10" s="24"/>
      <c r="D10" s="35" t="str">
        <f t="shared" ca="1" si="0"/>
        <v/>
      </c>
      <c r="E10" s="35" t="b">
        <f t="shared" ref="E10:E15" ca="1" si="1">IF(ISNUMBER(D10),C10,FALSE)</f>
        <v>0</v>
      </c>
      <c r="F10" s="34">
        <f t="shared" ref="F10:F15" ca="1" si="2">IF(E10,C10*D10,0)</f>
        <v>0</v>
      </c>
      <c r="G10" s="19"/>
    </row>
    <row r="11" spans="1:7">
      <c r="B11" s="23" t="str">
        <f>IF((VLOOKUP($B$3,評価テーブル!$A$3:$L$32,8,FALSE))="","",VLOOKUP($B$3,評価テーブル!$A$3:$L$32,8,FALSE))</f>
        <v/>
      </c>
      <c r="C11" s="24"/>
      <c r="D11" s="35" t="str">
        <f t="shared" ca="1" si="0"/>
        <v/>
      </c>
      <c r="E11" s="35" t="b">
        <f t="shared" ca="1" si="1"/>
        <v>0</v>
      </c>
      <c r="F11" s="34">
        <f t="shared" ca="1" si="2"/>
        <v>0</v>
      </c>
      <c r="G11" s="19"/>
    </row>
    <row r="12" spans="1:7">
      <c r="B12" s="23" t="str">
        <f>IF((VLOOKUP($B$3,評価テーブル!$A$3:$L$32,9,FALSE))="","",VLOOKUP($B$3,評価テーブル!$A$3:$L$32,9,FALSE))</f>
        <v/>
      </c>
      <c r="C12" s="24"/>
      <c r="D12" s="35" t="str">
        <f t="shared" ca="1" si="0"/>
        <v/>
      </c>
      <c r="E12" s="35" t="b">
        <f t="shared" ca="1" si="1"/>
        <v>0</v>
      </c>
      <c r="F12" s="34">
        <f t="shared" ca="1" si="2"/>
        <v>0</v>
      </c>
      <c r="G12" s="19"/>
    </row>
    <row r="13" spans="1:7">
      <c r="B13" s="23" t="str">
        <f>IF((VLOOKUP($B$3,評価テーブル!$A$3:$L$32,10,FALSE))="","",VLOOKUP($B$3,評価テーブル!$A$3:$L$32,10,FALSE))</f>
        <v/>
      </c>
      <c r="C13" s="24"/>
      <c r="D13" s="35" t="str">
        <f t="shared" ca="1" si="0"/>
        <v/>
      </c>
      <c r="E13" s="35" t="b">
        <f t="shared" ca="1" si="1"/>
        <v>0</v>
      </c>
      <c r="F13" s="34">
        <f t="shared" ca="1" si="2"/>
        <v>0</v>
      </c>
      <c r="G13" s="19"/>
    </row>
    <row r="14" spans="1:7">
      <c r="B14" s="23" t="str">
        <f>IF((VLOOKUP($B$3,評価テーブル!$A$3:$L$32,11,FALSE))="","",VLOOKUP($B$3,評価テーブル!$A$3:$L$32,11,FALSE))</f>
        <v/>
      </c>
      <c r="C14" s="24"/>
      <c r="D14" s="35" t="str">
        <f t="shared" ca="1" si="0"/>
        <v/>
      </c>
      <c r="E14" s="35" t="b">
        <f t="shared" ca="1" si="1"/>
        <v>0</v>
      </c>
      <c r="F14" s="34">
        <f t="shared" ca="1" si="2"/>
        <v>0</v>
      </c>
      <c r="G14" s="19"/>
    </row>
    <row r="15" spans="1:7">
      <c r="B15" s="23" t="str">
        <f>IF((VLOOKUP($B$3,評価テーブル!$A$3:$L$32,12,FALSE))="","",VLOOKUP($B$3,評価テーブル!$A$3:$L$32,12,FALSE))</f>
        <v/>
      </c>
      <c r="C15" s="24"/>
      <c r="D15" s="35" t="str">
        <f t="shared" ca="1" si="0"/>
        <v/>
      </c>
      <c r="E15" s="35" t="b">
        <f t="shared" ca="1" si="1"/>
        <v>0</v>
      </c>
      <c r="F15" s="34">
        <f t="shared" ca="1" si="2"/>
        <v>0</v>
      </c>
      <c r="G15" s="19"/>
    </row>
    <row r="16" spans="1:7">
      <c r="B16" s="21" t="s">
        <v>36</v>
      </c>
      <c r="C16" s="25">
        <f>SUM(C6:C15)</f>
        <v>0</v>
      </c>
      <c r="D16" s="34"/>
      <c r="E16" s="34">
        <f ca="1">SUM(E6:E15)</f>
        <v>0</v>
      </c>
      <c r="F16" s="34">
        <f ca="1">SUM(F6:F15)</f>
        <v>0</v>
      </c>
      <c r="G16" s="19"/>
    </row>
    <row r="17" spans="1:7">
      <c r="B17" s="20"/>
      <c r="C17" s="20"/>
      <c r="D17" s="19"/>
      <c r="E17" s="19"/>
      <c r="F17" s="19"/>
      <c r="G17" s="19"/>
    </row>
    <row r="18" spans="1:7" ht="14.25" hidden="1" customHeight="1">
      <c r="B18" s="22" t="s">
        <v>109</v>
      </c>
      <c r="C18" s="26">
        <f ca="1">IF(ISERROR(ROUND(F16/E16,2)),0,ROUND(F16/E16,2))</f>
        <v>0</v>
      </c>
      <c r="D18" s="20"/>
      <c r="E18" s="20"/>
      <c r="F18" s="20"/>
    </row>
    <row r="19" spans="1:7" hidden="1"/>
    <row r="20" spans="1:7" hidden="1"/>
    <row r="21" spans="1:7">
      <c r="A21" s="48" t="s">
        <v>152</v>
      </c>
    </row>
    <row r="22" spans="1:7">
      <c r="A22" s="48" t="s">
        <v>151</v>
      </c>
    </row>
    <row r="34" spans="3:4">
      <c r="D34" s="12"/>
    </row>
    <row r="35" spans="3:4">
      <c r="D35" s="12"/>
    </row>
    <row r="36" spans="3:4">
      <c r="D36" s="12"/>
    </row>
    <row r="37" spans="3:4">
      <c r="D37" s="12"/>
    </row>
    <row r="38" spans="3:4">
      <c r="D38" s="12"/>
    </row>
    <row r="39" spans="3:4">
      <c r="D39" s="12"/>
    </row>
    <row r="40" spans="3:4">
      <c r="D40" s="12"/>
    </row>
    <row r="41" spans="3:4">
      <c r="D41" s="12"/>
    </row>
    <row r="42" spans="3:4">
      <c r="D42" s="12"/>
    </row>
    <row r="43" spans="3:4">
      <c r="C43" s="13"/>
      <c r="D43" s="12"/>
    </row>
    <row r="44" spans="3:4">
      <c r="C44" s="13"/>
      <c r="D44" s="12"/>
    </row>
    <row r="45" spans="3:4">
      <c r="D45" s="12"/>
    </row>
    <row r="46" spans="3:4">
      <c r="D46" s="12"/>
    </row>
    <row r="47" spans="3:4">
      <c r="D47" s="12"/>
    </row>
    <row r="48" spans="3:4">
      <c r="D48" s="12"/>
    </row>
    <row r="49" spans="4:4">
      <c r="D49" s="12"/>
    </row>
    <row r="50" spans="4:4">
      <c r="D50" s="12"/>
    </row>
    <row r="51" spans="4:4">
      <c r="D51" s="12"/>
    </row>
    <row r="52" spans="4:4">
      <c r="D52" s="12"/>
    </row>
    <row r="53" spans="4:4">
      <c r="D53" s="12"/>
    </row>
    <row r="54" spans="4:4">
      <c r="D54" s="12"/>
    </row>
    <row r="55" spans="4:4">
      <c r="D55" s="12"/>
    </row>
    <row r="56" spans="4:4">
      <c r="D56" s="12"/>
    </row>
    <row r="57" spans="4:4">
      <c r="D57" s="12"/>
    </row>
    <row r="58" spans="4:4">
      <c r="D58" s="12"/>
    </row>
    <row r="59" spans="4:4">
      <c r="D59" s="12"/>
    </row>
    <row r="60" spans="4:4">
      <c r="D60" s="12"/>
    </row>
    <row r="61" spans="4:4">
      <c r="D61" s="12"/>
    </row>
    <row r="62" spans="4:4">
      <c r="D62" s="12"/>
    </row>
    <row r="63" spans="4:4">
      <c r="D63" s="12"/>
    </row>
    <row r="64" spans="4:4">
      <c r="D64" s="12"/>
    </row>
    <row r="65" spans="4:4">
      <c r="D65" s="12"/>
    </row>
    <row r="66" spans="4:4">
      <c r="D66" s="12"/>
    </row>
    <row r="67" spans="4:4">
      <c r="D67" s="12"/>
    </row>
    <row r="68" spans="4:4">
      <c r="D68" s="12"/>
    </row>
    <row r="69" spans="4:4">
      <c r="D69" s="12"/>
    </row>
    <row r="70" spans="4:4">
      <c r="D70" s="12"/>
    </row>
    <row r="71" spans="4:4">
      <c r="D71" s="12"/>
    </row>
    <row r="72" spans="4:4">
      <c r="D72" s="14"/>
    </row>
    <row r="73" spans="4:4">
      <c r="D73" s="14"/>
    </row>
    <row r="74" spans="4:4">
      <c r="D74" s="14"/>
    </row>
    <row r="75" spans="4:4">
      <c r="D75" s="14"/>
    </row>
    <row r="76" spans="4:4">
      <c r="D76" s="14"/>
    </row>
    <row r="77" spans="4:4">
      <c r="D77" s="14"/>
    </row>
    <row r="78" spans="4:4">
      <c r="D78" s="14"/>
    </row>
    <row r="79" spans="4:4">
      <c r="D79" s="14"/>
    </row>
    <row r="80" spans="4:4">
      <c r="D80" s="14"/>
    </row>
    <row r="81" spans="4:4">
      <c r="D81" s="14"/>
    </row>
    <row r="82" spans="4:4">
      <c r="D82" s="14"/>
    </row>
    <row r="83" spans="4:4">
      <c r="D83" s="14"/>
    </row>
    <row r="84" spans="4:4">
      <c r="D84" s="14"/>
    </row>
    <row r="85" spans="4:4">
      <c r="D85" s="14"/>
    </row>
    <row r="86" spans="4:4">
      <c r="D86" s="14"/>
    </row>
    <row r="87" spans="4:4">
      <c r="D87" s="14"/>
    </row>
    <row r="88" spans="4:4">
      <c r="D88" s="14"/>
    </row>
    <row r="89" spans="4:4">
      <c r="D89" s="14"/>
    </row>
    <row r="90" spans="4:4">
      <c r="D90" s="14"/>
    </row>
    <row r="91" spans="4:4">
      <c r="D91" s="14"/>
    </row>
    <row r="92" spans="4:4">
      <c r="D92" s="14"/>
    </row>
    <row r="93" spans="4:4">
      <c r="D93" s="14"/>
    </row>
    <row r="94" spans="4:4">
      <c r="D94" s="14"/>
    </row>
    <row r="95" spans="4:4">
      <c r="D95" s="14"/>
    </row>
    <row r="96" spans="4:4">
      <c r="D96" s="14"/>
    </row>
    <row r="97" spans="4:4">
      <c r="D97" s="14"/>
    </row>
    <row r="98" spans="4:4">
      <c r="D98" s="14"/>
    </row>
    <row r="99" spans="4:4">
      <c r="D99" s="14"/>
    </row>
    <row r="100" spans="4:4">
      <c r="D100" s="14"/>
    </row>
    <row r="101" spans="4:4">
      <c r="D101" s="14"/>
    </row>
    <row r="102" spans="4:4">
      <c r="D102" s="14"/>
    </row>
    <row r="103" spans="4:4">
      <c r="D103" s="14"/>
    </row>
    <row r="104" spans="4:4">
      <c r="D104" s="14"/>
    </row>
    <row r="105" spans="4:4">
      <c r="D105" s="14"/>
    </row>
    <row r="106" spans="4:4">
      <c r="D106" s="14"/>
    </row>
    <row r="107" spans="4:4">
      <c r="D107" s="14"/>
    </row>
    <row r="108" spans="4:4">
      <c r="D108" s="14"/>
    </row>
    <row r="109" spans="4:4">
      <c r="D109" s="14"/>
    </row>
    <row r="110" spans="4:4">
      <c r="D110" s="14"/>
    </row>
    <row r="111" spans="4:4">
      <c r="D111" s="14"/>
    </row>
    <row r="112" spans="4:4">
      <c r="D112" s="14"/>
    </row>
    <row r="113" spans="4:4">
      <c r="D113" s="14"/>
    </row>
    <row r="114" spans="4:4">
      <c r="D114" s="14"/>
    </row>
    <row r="115" spans="4:4">
      <c r="D115" s="14"/>
    </row>
    <row r="116" spans="4:4">
      <c r="D116" s="14"/>
    </row>
    <row r="117" spans="4:4">
      <c r="D117" s="14"/>
    </row>
    <row r="118" spans="4:4">
      <c r="D118" s="14"/>
    </row>
    <row r="119" spans="4:4">
      <c r="D119" s="14"/>
    </row>
    <row r="120" spans="4:4">
      <c r="D120" s="14"/>
    </row>
    <row r="121" spans="4:4">
      <c r="D121" s="14"/>
    </row>
    <row r="122" spans="4:4">
      <c r="D122" s="14"/>
    </row>
    <row r="123" spans="4:4">
      <c r="D123" s="14"/>
    </row>
    <row r="124" spans="4:4">
      <c r="D124" s="14"/>
    </row>
    <row r="125" spans="4:4">
      <c r="D125" s="14"/>
    </row>
    <row r="126" spans="4:4">
      <c r="D126" s="14"/>
    </row>
    <row r="127" spans="4:4">
      <c r="D127" s="14"/>
    </row>
    <row r="128" spans="4:4">
      <c r="D128" s="14"/>
    </row>
    <row r="129" spans="4:4">
      <c r="D129" s="14"/>
    </row>
    <row r="130" spans="4:4">
      <c r="D130" s="14"/>
    </row>
    <row r="131" spans="4:4">
      <c r="D131" s="14"/>
    </row>
    <row r="132" spans="4:4">
      <c r="D132" s="14"/>
    </row>
    <row r="133" spans="4:4">
      <c r="D133" s="14"/>
    </row>
    <row r="134" spans="4:4">
      <c r="D134" s="14"/>
    </row>
    <row r="135" spans="4:4">
      <c r="D135" s="14"/>
    </row>
    <row r="136" spans="4:4">
      <c r="D136" s="14"/>
    </row>
    <row r="137" spans="4:4">
      <c r="D137" s="14"/>
    </row>
    <row r="138" spans="4:4">
      <c r="D138" s="14"/>
    </row>
    <row r="139" spans="4:4">
      <c r="D139" s="14"/>
    </row>
    <row r="140" spans="4:4">
      <c r="D140" s="14"/>
    </row>
    <row r="141" spans="4:4">
      <c r="D141" s="14"/>
    </row>
    <row r="142" spans="4:4">
      <c r="D142" s="14"/>
    </row>
    <row r="143" spans="4:4">
      <c r="D143" s="14"/>
    </row>
    <row r="144" spans="4:4">
      <c r="D144" s="14"/>
    </row>
    <row r="145" spans="4:4">
      <c r="D145" s="14"/>
    </row>
    <row r="146" spans="4:4">
      <c r="D146" s="14"/>
    </row>
    <row r="147" spans="4:4">
      <c r="D147" s="14"/>
    </row>
    <row r="148" spans="4:4">
      <c r="D148" s="14"/>
    </row>
    <row r="149" spans="4:4">
      <c r="D149" s="14"/>
    </row>
    <row r="150" spans="4:4">
      <c r="D150" s="14"/>
    </row>
    <row r="151" spans="4:4">
      <c r="D151" s="14"/>
    </row>
    <row r="152" spans="4:4">
      <c r="D152" s="14"/>
    </row>
    <row r="153" spans="4:4">
      <c r="D153" s="14"/>
    </row>
    <row r="154" spans="4:4">
      <c r="D154" s="14"/>
    </row>
    <row r="155" spans="4:4">
      <c r="D155" s="14"/>
    </row>
    <row r="156" spans="4:4">
      <c r="D156" s="14"/>
    </row>
    <row r="157" spans="4:4">
      <c r="D157" s="14"/>
    </row>
    <row r="158" spans="4:4">
      <c r="D158" s="14"/>
    </row>
    <row r="159" spans="4:4">
      <c r="D159" s="14"/>
    </row>
    <row r="160" spans="4:4">
      <c r="D160" s="14"/>
    </row>
    <row r="161" spans="4:4">
      <c r="D161" s="14"/>
    </row>
    <row r="162" spans="4:4">
      <c r="D162" s="14"/>
    </row>
    <row r="163" spans="4:4">
      <c r="D163" s="14"/>
    </row>
    <row r="164" spans="4:4">
      <c r="D164" s="14"/>
    </row>
    <row r="165" spans="4:4">
      <c r="D165" s="14"/>
    </row>
    <row r="166" spans="4:4">
      <c r="D166" s="14"/>
    </row>
    <row r="167" spans="4:4">
      <c r="D167" s="14"/>
    </row>
    <row r="168" spans="4:4">
      <c r="D168" s="14"/>
    </row>
    <row r="169" spans="4:4">
      <c r="D169" s="14"/>
    </row>
    <row r="170" spans="4:4">
      <c r="D170" s="14"/>
    </row>
    <row r="171" spans="4:4">
      <c r="D171" s="14"/>
    </row>
    <row r="172" spans="4:4">
      <c r="D172" s="14"/>
    </row>
    <row r="173" spans="4:4">
      <c r="D173" s="14"/>
    </row>
    <row r="174" spans="4:4">
      <c r="D174" s="14"/>
    </row>
    <row r="175" spans="4:4">
      <c r="D175" s="14"/>
    </row>
    <row r="176" spans="4:4">
      <c r="D176" s="14"/>
    </row>
    <row r="177" spans="4:4">
      <c r="D177" s="14"/>
    </row>
    <row r="178" spans="4:4">
      <c r="D178" s="14"/>
    </row>
    <row r="179" spans="4:4">
      <c r="D179" s="14"/>
    </row>
    <row r="180" spans="4:4">
      <c r="D180" s="14"/>
    </row>
    <row r="181" spans="4:4">
      <c r="D181" s="14"/>
    </row>
  </sheetData>
  <sheetProtection algorithmName="SHA-512" hashValue="MlxzvAa6tvDbvuNXI1FkQmQlsCKHoyCvbL3a/WbZDJumBpIsSd0HEvYCNR6MjUTpUgNHkootfpgUEiMnHEFIHA==" saltValue="vi7EcKp2GgC4hwOzmoJGaw==" spinCount="100000" sheet="1" objects="1" scenarios="1"/>
  <protectedRanges>
    <protectedRange sqref="B3 C6:C15" name="範囲1"/>
  </protectedRange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評価テーブル!$A$3:$A$32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九州大学法科大学院</v>
      </c>
      <c r="B1" s="28" t="s">
        <v>90</v>
      </c>
    </row>
    <row r="2" spans="1:2">
      <c r="A2" s="38" t="s">
        <v>115</v>
      </c>
      <c r="B2" s="30">
        <v>4</v>
      </c>
    </row>
    <row r="3" spans="1:2">
      <c r="A3" s="38" t="s">
        <v>9</v>
      </c>
      <c r="B3" s="30">
        <v>4</v>
      </c>
    </row>
    <row r="4" spans="1:2">
      <c r="A4" s="29" t="s">
        <v>10</v>
      </c>
      <c r="B4" s="30">
        <v>3</v>
      </c>
    </row>
    <row r="5" spans="1:2">
      <c r="A5" s="38" t="s">
        <v>94</v>
      </c>
      <c r="B5" s="30">
        <v>2</v>
      </c>
    </row>
    <row r="6" spans="1:2">
      <c r="A6" s="39" t="s">
        <v>81</v>
      </c>
      <c r="B6" s="4" t="s">
        <v>86</v>
      </c>
    </row>
    <row r="7" spans="1:2">
      <c r="A7" s="29" t="s">
        <v>4</v>
      </c>
      <c r="B7" s="30" t="s">
        <v>87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10"/>
  <sheetViews>
    <sheetView topLeftCell="B4"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京都大学法科大学院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8</v>
      </c>
      <c r="B3" s="30">
        <v>4</v>
      </c>
    </row>
    <row r="4" spans="1:2">
      <c r="A4" s="29" t="s">
        <v>10</v>
      </c>
      <c r="B4" s="30">
        <v>2</v>
      </c>
    </row>
    <row r="5" spans="1:2">
      <c r="A5" s="29" t="s">
        <v>12</v>
      </c>
      <c r="B5" s="30">
        <v>1</v>
      </c>
    </row>
    <row r="6" spans="1:2">
      <c r="A6" s="29" t="s">
        <v>13</v>
      </c>
      <c r="B6" s="30">
        <v>0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9"/>
  <sheetViews>
    <sheetView topLeftCell="D1"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神戸大学法科大学院</v>
      </c>
      <c r="B1" s="28" t="s">
        <v>90</v>
      </c>
    </row>
    <row r="2" spans="1:2">
      <c r="A2" s="39" t="s">
        <v>3</v>
      </c>
      <c r="B2" s="4" t="s">
        <v>86</v>
      </c>
    </row>
    <row r="3" spans="1:2">
      <c r="A3" s="29" t="s">
        <v>5</v>
      </c>
      <c r="B3" s="30">
        <v>4</v>
      </c>
    </row>
    <row r="4" spans="1:2">
      <c r="A4" s="29" t="s">
        <v>0</v>
      </c>
      <c r="B4" s="30">
        <v>3</v>
      </c>
    </row>
    <row r="5" spans="1:2">
      <c r="A5" s="29" t="s">
        <v>1</v>
      </c>
      <c r="B5" s="30">
        <v>1</v>
      </c>
    </row>
    <row r="6" spans="1:2">
      <c r="A6" s="29" t="s">
        <v>6</v>
      </c>
      <c r="B6" s="30">
        <v>2</v>
      </c>
    </row>
    <row r="7" spans="1:2">
      <c r="A7" s="38" t="s">
        <v>28</v>
      </c>
      <c r="B7" s="30">
        <v>0</v>
      </c>
    </row>
    <row r="8" spans="1:2">
      <c r="A8" s="38" t="s">
        <v>122</v>
      </c>
      <c r="B8" s="30">
        <v>0</v>
      </c>
    </row>
    <row r="9" spans="1:2">
      <c r="A9" s="29" t="s">
        <v>20</v>
      </c>
      <c r="B9" s="30" t="s">
        <v>87</v>
      </c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9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首都大学東京法科大学院</v>
      </c>
      <c r="B1" s="28" t="s">
        <v>90</v>
      </c>
    </row>
    <row r="2" spans="1:2">
      <c r="A2" s="38" t="s">
        <v>105</v>
      </c>
      <c r="B2" s="30">
        <v>2</v>
      </c>
    </row>
    <row r="3" spans="1:2">
      <c r="A3" s="38" t="s">
        <v>81</v>
      </c>
      <c r="B3" s="40" t="s">
        <v>86</v>
      </c>
    </row>
    <row r="4" spans="1:2">
      <c r="A4" s="38" t="s">
        <v>103</v>
      </c>
      <c r="B4" s="30">
        <v>4</v>
      </c>
    </row>
    <row r="5" spans="1:2">
      <c r="A5" s="38" t="s">
        <v>104</v>
      </c>
      <c r="B5" s="30">
        <v>3</v>
      </c>
    </row>
    <row r="6" spans="1:2">
      <c r="A6" s="31"/>
      <c r="B6" s="32"/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</sheetData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上智大学法科大学院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3</v>
      </c>
    </row>
    <row r="4" spans="1:2">
      <c r="A4" s="29" t="s">
        <v>12</v>
      </c>
      <c r="B4" s="30">
        <v>2</v>
      </c>
    </row>
    <row r="5" spans="1:2">
      <c r="A5" s="29" t="s">
        <v>13</v>
      </c>
      <c r="B5" s="30">
        <v>1</v>
      </c>
    </row>
    <row r="6" spans="1:2">
      <c r="A6" s="29" t="s">
        <v>14</v>
      </c>
      <c r="B6" s="30" t="s">
        <v>87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専修大学法科大学院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3</v>
      </c>
    </row>
    <row r="4" spans="1:2">
      <c r="A4" s="29" t="s">
        <v>17</v>
      </c>
      <c r="B4" s="30">
        <v>3.5</v>
      </c>
    </row>
    <row r="5" spans="1:2">
      <c r="A5" s="29" t="s">
        <v>12</v>
      </c>
      <c r="B5" s="30">
        <v>2</v>
      </c>
    </row>
    <row r="6" spans="1:2">
      <c r="A6" s="29" t="s">
        <v>11</v>
      </c>
      <c r="B6" s="30">
        <v>2.5</v>
      </c>
    </row>
    <row r="7" spans="1:2">
      <c r="A7" s="29" t="s">
        <v>13</v>
      </c>
      <c r="B7" s="30">
        <v>1</v>
      </c>
    </row>
    <row r="8" spans="1:2">
      <c r="A8" s="29" t="s">
        <v>19</v>
      </c>
      <c r="B8" s="30">
        <v>1.5</v>
      </c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千葉大学法科大学院</v>
      </c>
      <c r="B1" s="28" t="s">
        <v>90</v>
      </c>
    </row>
    <row r="2" spans="1:2">
      <c r="A2" s="29" t="s">
        <v>2</v>
      </c>
      <c r="B2" s="30">
        <v>1</v>
      </c>
    </row>
    <row r="3" spans="1:2">
      <c r="A3" s="29" t="s">
        <v>5</v>
      </c>
      <c r="B3" s="30">
        <v>4</v>
      </c>
    </row>
    <row r="4" spans="1:2">
      <c r="A4" s="29" t="s">
        <v>4</v>
      </c>
      <c r="B4" s="30" t="s">
        <v>87</v>
      </c>
    </row>
    <row r="5" spans="1:2">
      <c r="A5" s="29" t="s">
        <v>0</v>
      </c>
      <c r="B5" s="30">
        <v>3</v>
      </c>
    </row>
    <row r="6" spans="1:2">
      <c r="A6" s="29" t="s">
        <v>1</v>
      </c>
      <c r="B6" s="30">
        <v>2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筑波大学法科大学院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2.5</v>
      </c>
    </row>
    <row r="4" spans="1:2">
      <c r="A4" s="29" t="s">
        <v>12</v>
      </c>
      <c r="B4" s="30">
        <v>1</v>
      </c>
    </row>
    <row r="5" spans="1:2">
      <c r="A5" s="29" t="s">
        <v>22</v>
      </c>
      <c r="B5" s="30" t="s">
        <v>87</v>
      </c>
    </row>
    <row r="6" spans="1:2">
      <c r="A6" s="29" t="s">
        <v>14</v>
      </c>
      <c r="B6" s="30" t="s">
        <v>87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5.625" customWidth="1"/>
  </cols>
  <sheetData>
    <row r="1" spans="1:2">
      <c r="A1" s="33" t="str">
        <f ca="1">RIGHT(CELL("filename",A1),LEN(CELL("filename",A1))-FIND("]",CELL("filename",A1)))</f>
        <v>東京大学法科大学院</v>
      </c>
      <c r="B1" s="33" t="s">
        <v>90</v>
      </c>
    </row>
    <row r="2" spans="1:2">
      <c r="A2" s="39" t="s">
        <v>133</v>
      </c>
      <c r="B2" s="33">
        <v>3</v>
      </c>
    </row>
    <row r="3" spans="1:2">
      <c r="A3" s="39" t="s">
        <v>132</v>
      </c>
      <c r="B3" s="33">
        <v>4</v>
      </c>
    </row>
    <row r="4" spans="1:2">
      <c r="A4" s="39" t="s">
        <v>128</v>
      </c>
      <c r="B4" s="4">
        <v>2</v>
      </c>
    </row>
    <row r="5" spans="1:2">
      <c r="A5" s="39" t="s">
        <v>129</v>
      </c>
      <c r="B5" s="33">
        <v>1</v>
      </c>
    </row>
    <row r="6" spans="1:2">
      <c r="A6" s="39" t="s">
        <v>92</v>
      </c>
      <c r="B6" s="4" t="s">
        <v>84</v>
      </c>
    </row>
    <row r="7" spans="1:2">
      <c r="A7" s="39" t="s">
        <v>101</v>
      </c>
      <c r="B7" s="4" t="s">
        <v>84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東北大学法科大学院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15</v>
      </c>
      <c r="B3" s="30">
        <v>4</v>
      </c>
    </row>
    <row r="4" spans="1:2">
      <c r="A4" s="29" t="s">
        <v>10</v>
      </c>
      <c r="B4" s="30">
        <v>2</v>
      </c>
    </row>
    <row r="5" spans="1:2">
      <c r="A5" s="29" t="s">
        <v>12</v>
      </c>
      <c r="B5" s="30">
        <v>1</v>
      </c>
    </row>
    <row r="6" spans="1:2">
      <c r="A6" s="31"/>
      <c r="B6" s="32"/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111"/>
  <sheetViews>
    <sheetView zoomScaleNormal="100" zoomScaleSheetLayoutView="100" workbookViewId="0">
      <pane ySplit="2" topLeftCell="A18" activePane="bottomLeft" state="frozenSplit"/>
      <selection activeCell="A26" sqref="A26"/>
      <selection pane="bottomLeft" activeCell="A26" sqref="A26"/>
    </sheetView>
  </sheetViews>
  <sheetFormatPr defaultColWidth="20.75" defaultRowHeight="13.5"/>
  <cols>
    <col min="1" max="1" width="36.25" style="1" customWidth="1"/>
    <col min="2" max="2" width="3.5" style="1" bestFit="1" customWidth="1"/>
    <col min="3" max="3" width="7.5" customWidth="1"/>
    <col min="4" max="6" width="5.875" bestFit="1" customWidth="1"/>
    <col min="7" max="7" width="7.5" bestFit="1" customWidth="1"/>
    <col min="8" max="8" width="5.25" bestFit="1" customWidth="1"/>
    <col min="9" max="9" width="7.375" bestFit="1" customWidth="1"/>
    <col min="10" max="11" width="7.375" customWidth="1"/>
    <col min="12" max="12" width="5.25" bestFit="1" customWidth="1"/>
  </cols>
  <sheetData>
    <row r="2" spans="1:14" s="8" customFormat="1">
      <c r="A2" s="7"/>
      <c r="B2" s="7"/>
    </row>
    <row r="3" spans="1:14" ht="44.25" customHeight="1">
      <c r="A3" s="41" t="s">
        <v>74</v>
      </c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4" t="s">
        <v>75</v>
      </c>
    </row>
    <row r="4" spans="1:14" ht="44.25" customHeight="1">
      <c r="A4" s="44" t="s" ph="1">
        <v>37</v>
      </c>
      <c r="B4" s="4"/>
      <c r="C4" s="6" t="s">
        <v>16</v>
      </c>
      <c r="D4" s="6" t="s">
        <v>9</v>
      </c>
      <c r="E4" s="6" t="s">
        <v>10</v>
      </c>
      <c r="F4" s="6" t="s">
        <v>12</v>
      </c>
      <c r="G4" s="6" t="s">
        <v>154</v>
      </c>
      <c r="H4" s="6" t="s">
        <v>23</v>
      </c>
      <c r="I4" s="6"/>
      <c r="J4" s="6"/>
      <c r="K4" s="6"/>
      <c r="L4" s="6"/>
      <c r="M4" s="4"/>
    </row>
    <row r="5" spans="1:14" ht="44.25" customHeight="1">
      <c r="A5" s="44" t="s" ph="1">
        <v>49</v>
      </c>
      <c r="B5" s="4"/>
      <c r="C5" s="6" t="s">
        <v>15</v>
      </c>
      <c r="D5" s="6" t="s">
        <v>9</v>
      </c>
      <c r="E5" s="6" t="s">
        <v>10</v>
      </c>
      <c r="F5" s="6" t="s">
        <v>12</v>
      </c>
      <c r="G5" s="6" t="s">
        <v>14</v>
      </c>
      <c r="H5" s="6" t="s">
        <v>18</v>
      </c>
      <c r="I5" s="6"/>
      <c r="J5" s="6"/>
      <c r="K5" s="6"/>
      <c r="L5" s="6"/>
      <c r="M5" s="4"/>
      <c r="N5" s="9"/>
    </row>
    <row r="6" spans="1:14" ht="44.25" customHeight="1">
      <c r="A6" s="41" t="s" ph="1">
        <v>98</v>
      </c>
      <c r="B6" s="4"/>
      <c r="C6" s="6" t="s">
        <v>99</v>
      </c>
      <c r="D6" s="6" t="s">
        <v>100</v>
      </c>
      <c r="E6" s="6" t="s">
        <v>95</v>
      </c>
      <c r="F6" s="6" t="s">
        <v>96</v>
      </c>
      <c r="G6" s="6" t="s">
        <v>3</v>
      </c>
      <c r="H6" s="10"/>
      <c r="I6" s="10"/>
      <c r="J6" s="10"/>
      <c r="K6" s="10"/>
      <c r="L6" s="10"/>
      <c r="M6" s="10"/>
      <c r="N6" s="9"/>
    </row>
    <row r="7" spans="1:14" ht="44.25" customHeight="1">
      <c r="A7" s="43" t="s" ph="1">
        <v>53</v>
      </c>
      <c r="B7" s="4"/>
      <c r="C7" s="6" t="s">
        <v>108</v>
      </c>
      <c r="D7" s="6" t="s">
        <v>107</v>
      </c>
      <c r="E7" s="6" t="s">
        <v>73</v>
      </c>
      <c r="F7" s="6" t="s">
        <v>96</v>
      </c>
      <c r="G7" s="6" t="s">
        <v>21</v>
      </c>
      <c r="H7" s="6" t="s">
        <v>20</v>
      </c>
      <c r="I7" s="6"/>
      <c r="J7" s="6"/>
      <c r="K7" s="6"/>
      <c r="L7" s="6"/>
      <c r="M7" s="4"/>
    </row>
    <row r="8" spans="1:14" ht="44.25" customHeight="1">
      <c r="A8" s="44" t="s" ph="1">
        <v>40</v>
      </c>
      <c r="B8" s="4"/>
      <c r="C8" s="6" t="s">
        <v>31</v>
      </c>
      <c r="D8" s="6" t="s">
        <v>32</v>
      </c>
      <c r="E8" s="6" t="s">
        <v>33</v>
      </c>
      <c r="F8" s="6" t="s">
        <v>34</v>
      </c>
      <c r="G8" s="6" t="s">
        <v>21</v>
      </c>
      <c r="H8" s="6" t="s">
        <v>20</v>
      </c>
      <c r="I8" s="6"/>
      <c r="J8" s="6"/>
      <c r="K8" s="6"/>
      <c r="L8" s="6"/>
      <c r="M8" s="4"/>
    </row>
    <row r="9" spans="1:14" ht="44.25" customHeight="1">
      <c r="A9" s="43" t="s" ph="1">
        <v>43</v>
      </c>
      <c r="B9" s="4"/>
      <c r="C9" s="6" t="s">
        <v>16</v>
      </c>
      <c r="D9" s="6" t="s">
        <v>9</v>
      </c>
      <c r="E9" s="6" t="s">
        <v>10</v>
      </c>
      <c r="F9" s="6" t="s">
        <v>12</v>
      </c>
      <c r="G9" s="6" t="s">
        <v>22</v>
      </c>
      <c r="H9" s="6" t="s">
        <v>23</v>
      </c>
      <c r="I9" s="6"/>
      <c r="J9" s="6"/>
      <c r="K9" s="6"/>
      <c r="L9" s="6"/>
      <c r="M9" s="4"/>
    </row>
    <row r="10" spans="1:14" ht="44.25" customHeight="1">
      <c r="A10" s="41" t="s" ph="1">
        <v>41</v>
      </c>
      <c r="B10" s="4"/>
      <c r="C10" s="6" t="s">
        <v>16</v>
      </c>
      <c r="D10" s="6" t="s">
        <v>116</v>
      </c>
      <c r="E10" s="6" t="s">
        <v>117</v>
      </c>
      <c r="F10" s="6" t="s">
        <v>118</v>
      </c>
      <c r="G10" s="6" t="s">
        <v>119</v>
      </c>
      <c r="H10" s="6" t="s">
        <v>120</v>
      </c>
      <c r="I10" s="6" t="s">
        <v>121</v>
      </c>
      <c r="J10" s="6"/>
      <c r="K10" s="6"/>
      <c r="L10" s="6"/>
      <c r="M10" s="4"/>
    </row>
    <row r="11" spans="1:14" ht="44.25" customHeight="1">
      <c r="A11" s="41" t="s" ph="1">
        <v>44</v>
      </c>
      <c r="B11" s="4"/>
      <c r="C11" s="6" t="s">
        <v>116</v>
      </c>
      <c r="D11" s="6" t="s">
        <v>117</v>
      </c>
      <c r="E11" s="6" t="s">
        <v>73</v>
      </c>
      <c r="F11" s="6" t="s">
        <v>96</v>
      </c>
      <c r="G11" s="6" t="s">
        <v>3</v>
      </c>
      <c r="H11" s="6" t="s">
        <v>4</v>
      </c>
      <c r="I11" s="6"/>
      <c r="J11" s="6"/>
      <c r="K11" s="6"/>
      <c r="L11" s="6"/>
      <c r="M11" s="4"/>
    </row>
    <row r="12" spans="1:14" ht="44.25" customHeight="1">
      <c r="A12" s="41" t="s" ph="1">
        <v>42</v>
      </c>
      <c r="B12" s="4"/>
      <c r="C12" s="6" t="s">
        <v>8</v>
      </c>
      <c r="D12" s="6" t="s">
        <v>9</v>
      </c>
      <c r="E12" s="6" t="s">
        <v>10</v>
      </c>
      <c r="F12" s="6" t="s">
        <v>12</v>
      </c>
      <c r="G12" s="6" t="s">
        <v>13</v>
      </c>
      <c r="H12" s="6"/>
      <c r="I12" s="6"/>
      <c r="J12" s="6"/>
      <c r="K12" s="6"/>
      <c r="L12" s="6"/>
      <c r="M12" s="4" t="s">
        <v>82</v>
      </c>
    </row>
    <row r="13" spans="1:14" ht="44.25" customHeight="1">
      <c r="A13" s="41" t="s" ph="1">
        <v>48</v>
      </c>
      <c r="B13" s="4"/>
      <c r="C13" s="6" t="s">
        <v>29</v>
      </c>
      <c r="D13" s="6" t="s">
        <v>27</v>
      </c>
      <c r="E13" s="6" t="s">
        <v>25</v>
      </c>
      <c r="F13" s="6" t="s">
        <v>26</v>
      </c>
      <c r="G13" s="6" t="s">
        <v>122</v>
      </c>
      <c r="H13" s="6" t="s">
        <v>2</v>
      </c>
      <c r="I13" s="6" t="s">
        <v>3</v>
      </c>
      <c r="J13" s="6"/>
      <c r="K13" s="6"/>
      <c r="L13" s="6" t="s">
        <v>4</v>
      </c>
      <c r="M13" s="4"/>
    </row>
    <row r="14" spans="1:14" ht="44.25" customHeight="1">
      <c r="A14" s="41" t="s" ph="1">
        <v>46</v>
      </c>
      <c r="B14" s="4"/>
      <c r="C14" s="6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/>
      <c r="I14" s="6"/>
      <c r="J14" s="6"/>
      <c r="K14" s="6"/>
      <c r="L14" s="6"/>
      <c r="M14" s="4"/>
    </row>
    <row r="15" spans="1:14" ht="44.25" customHeight="1">
      <c r="A15" s="41" t="s" ph="1">
        <v>47</v>
      </c>
      <c r="B15" s="4"/>
      <c r="C15" s="6" t="s">
        <v>9</v>
      </c>
      <c r="D15" s="6" t="s">
        <v>10</v>
      </c>
      <c r="E15" s="6" t="s">
        <v>12</v>
      </c>
      <c r="F15" s="6" t="s">
        <v>13</v>
      </c>
      <c r="G15" s="6" t="s">
        <v>14</v>
      </c>
      <c r="H15" s="6"/>
      <c r="I15" s="6"/>
      <c r="J15" s="6"/>
      <c r="K15" s="6"/>
      <c r="L15" s="6"/>
      <c r="M15" s="4"/>
    </row>
    <row r="16" spans="1:14" ht="44.25" customHeight="1">
      <c r="A16" s="41" t="s" ph="1">
        <v>51</v>
      </c>
      <c r="B16" s="4"/>
      <c r="C16" s="6" t="s">
        <v>9</v>
      </c>
      <c r="D16" s="6" t="s">
        <v>17</v>
      </c>
      <c r="E16" s="6" t="s">
        <v>10</v>
      </c>
      <c r="F16" s="6" t="s">
        <v>11</v>
      </c>
      <c r="G16" s="6" t="s">
        <v>12</v>
      </c>
      <c r="H16" s="6" t="s">
        <v>19</v>
      </c>
      <c r="I16" s="6" t="s">
        <v>13</v>
      </c>
      <c r="J16" s="6"/>
      <c r="K16" s="6"/>
      <c r="L16" s="6"/>
      <c r="M16" s="4"/>
    </row>
    <row r="17" spans="1:13" ht="44.25" customHeight="1">
      <c r="A17" s="41" t="s" ph="1">
        <v>50</v>
      </c>
      <c r="B17" s="4"/>
      <c r="C17" s="6" t="s">
        <v>29</v>
      </c>
      <c r="D17" s="6" t="s">
        <v>27</v>
      </c>
      <c r="E17" s="6" t="s">
        <v>26</v>
      </c>
      <c r="F17" s="6" t="s">
        <v>28</v>
      </c>
      <c r="G17" s="6" t="s">
        <v>20</v>
      </c>
      <c r="H17" s="6"/>
      <c r="I17" s="6"/>
      <c r="J17" s="6"/>
      <c r="K17" s="6"/>
      <c r="L17" s="6"/>
      <c r="M17" s="4"/>
    </row>
    <row r="18" spans="1:13" ht="44.25" customHeight="1">
      <c r="A18" s="41" t="s" ph="1">
        <v>54</v>
      </c>
      <c r="B18" s="4"/>
      <c r="C18" s="6" t="s">
        <v>9</v>
      </c>
      <c r="D18" s="6" t="s">
        <v>10</v>
      </c>
      <c r="E18" s="6" t="s">
        <v>12</v>
      </c>
      <c r="F18" s="6" t="s">
        <v>14</v>
      </c>
      <c r="G18" s="6" t="s">
        <v>22</v>
      </c>
      <c r="H18" s="6"/>
      <c r="I18" s="6"/>
      <c r="J18" s="6"/>
      <c r="K18" s="6"/>
      <c r="L18" s="6"/>
      <c r="M18" s="4"/>
    </row>
    <row r="19" spans="1:13" ht="44.25" customHeight="1">
      <c r="A19" s="41" t="s" ph="1">
        <v>91</v>
      </c>
      <c r="B19" s="4"/>
      <c r="C19" s="6" t="s">
        <v>124</v>
      </c>
      <c r="D19" s="6" t="s">
        <v>125</v>
      </c>
      <c r="E19" s="6" t="s">
        <v>126</v>
      </c>
      <c r="F19" s="6" t="s">
        <v>127</v>
      </c>
      <c r="G19" s="6" t="s">
        <v>3</v>
      </c>
      <c r="H19" s="6" t="s">
        <v>130</v>
      </c>
      <c r="I19" s="6"/>
      <c r="J19" s="6"/>
      <c r="K19" s="6"/>
      <c r="L19" s="6"/>
      <c r="M19" s="4"/>
    </row>
    <row r="20" spans="1:13" ht="44.25" customHeight="1">
      <c r="A20" s="41" t="s" ph="1">
        <v>55</v>
      </c>
      <c r="B20" s="4"/>
      <c r="C20" s="6" t="s">
        <v>15</v>
      </c>
      <c r="D20" s="6" t="s">
        <v>9</v>
      </c>
      <c r="E20" s="6" t="s">
        <v>10</v>
      </c>
      <c r="F20" s="6" t="s">
        <v>12</v>
      </c>
      <c r="G20" s="6"/>
      <c r="H20" s="6"/>
      <c r="I20" s="6"/>
      <c r="J20" s="6"/>
      <c r="K20" s="6"/>
      <c r="L20" s="6"/>
      <c r="M20" s="4"/>
    </row>
    <row r="21" spans="1:13" ht="44.25" customHeight="1">
      <c r="A21" s="41" t="s" ph="1">
        <v>58</v>
      </c>
      <c r="B21" s="4"/>
      <c r="C21" s="6" t="s">
        <v>30</v>
      </c>
      <c r="D21" s="6" t="s">
        <v>9</v>
      </c>
      <c r="E21" s="6" t="s">
        <v>10</v>
      </c>
      <c r="F21" s="6" t="s">
        <v>12</v>
      </c>
      <c r="G21" s="6" t="s">
        <v>21</v>
      </c>
      <c r="H21" s="6"/>
      <c r="I21" s="6"/>
      <c r="J21" s="6"/>
      <c r="K21" s="6"/>
      <c r="L21" s="6"/>
      <c r="M21" s="4"/>
    </row>
    <row r="22" spans="1:13" ht="44.25" customHeight="1">
      <c r="A22" s="41" t="s" ph="1">
        <v>38</v>
      </c>
      <c r="B22" s="4"/>
      <c r="C22" s="6" t="s">
        <v>9</v>
      </c>
      <c r="D22" s="6" t="s">
        <v>10</v>
      </c>
      <c r="E22" s="6" t="s">
        <v>12</v>
      </c>
      <c r="F22" s="6" t="s">
        <v>13</v>
      </c>
      <c r="G22" s="6" t="s">
        <v>24</v>
      </c>
      <c r="H22" s="6"/>
      <c r="I22" s="6"/>
      <c r="J22" s="6"/>
      <c r="K22" s="6"/>
      <c r="L22" s="6"/>
      <c r="M22" s="4"/>
    </row>
    <row r="23" spans="1:13" ht="44.25" customHeight="1">
      <c r="A23" s="41" t="s" ph="1">
        <v>45</v>
      </c>
      <c r="B23" s="4"/>
      <c r="C23" s="6" t="s">
        <v>27</v>
      </c>
      <c r="D23" s="6" t="s">
        <v>26</v>
      </c>
      <c r="E23" s="6" t="s">
        <v>28</v>
      </c>
      <c r="F23" s="6" t="s">
        <v>21</v>
      </c>
      <c r="G23" s="6" t="s">
        <v>20</v>
      </c>
      <c r="H23" s="6"/>
      <c r="I23" s="6"/>
      <c r="J23" s="6"/>
      <c r="K23" s="6"/>
      <c r="L23" s="6"/>
      <c r="M23" s="4"/>
    </row>
    <row r="24" spans="1:13" ht="44.25" customHeight="1">
      <c r="A24" s="41" t="s" ph="1">
        <v>56</v>
      </c>
      <c r="B24" s="4"/>
      <c r="C24" s="6" t="s">
        <v>9</v>
      </c>
      <c r="D24" s="6" t="s">
        <v>10</v>
      </c>
      <c r="E24" s="6" t="s">
        <v>12</v>
      </c>
      <c r="F24" s="6" t="s">
        <v>18</v>
      </c>
      <c r="G24" s="6"/>
      <c r="H24" s="6"/>
      <c r="I24" s="6"/>
      <c r="J24" s="6"/>
      <c r="K24" s="6"/>
      <c r="L24" s="6"/>
      <c r="M24" s="4"/>
    </row>
    <row r="25" spans="1:13" ht="44.25" customHeight="1">
      <c r="A25" s="41" t="s" ph="1">
        <v>57</v>
      </c>
      <c r="B25" s="4"/>
      <c r="C25" s="6" t="s">
        <v>29</v>
      </c>
      <c r="D25" s="6" t="s">
        <v>27</v>
      </c>
      <c r="E25" s="6" t="s">
        <v>26</v>
      </c>
      <c r="F25" s="6" t="s">
        <v>97</v>
      </c>
      <c r="G25" s="6" t="s">
        <v>3</v>
      </c>
      <c r="H25" s="6"/>
      <c r="I25" s="6"/>
      <c r="J25" s="6"/>
      <c r="K25" s="6"/>
      <c r="L25" s="6"/>
      <c r="M25" s="4"/>
    </row>
    <row r="26" spans="1:13" ht="44.25" customHeight="1">
      <c r="A26" s="47" t="s" ph="1">
        <v>150</v>
      </c>
      <c r="B26" s="4"/>
      <c r="C26" s="6" t="s">
        <v>134</v>
      </c>
      <c r="D26" s="6" t="s">
        <v>135</v>
      </c>
      <c r="E26" s="6" t="s">
        <v>136</v>
      </c>
      <c r="F26" s="6" t="s">
        <v>137</v>
      </c>
      <c r="G26" s="6" t="s">
        <v>138</v>
      </c>
      <c r="H26" s="6" t="s">
        <v>139</v>
      </c>
      <c r="I26" s="6" t="s">
        <v>140</v>
      </c>
      <c r="J26" s="6" t="s">
        <v>141</v>
      </c>
      <c r="K26" s="6" t="s">
        <v>142</v>
      </c>
      <c r="L26" s="6" t="s">
        <v>144</v>
      </c>
      <c r="M26" s="4"/>
    </row>
    <row r="27" spans="1:13" ht="44.25" customHeight="1">
      <c r="A27" s="41" t="s" ph="1">
        <v>59</v>
      </c>
      <c r="B27" s="4"/>
      <c r="C27" s="6" t="s">
        <v>16</v>
      </c>
      <c r="D27" s="6" t="s">
        <v>9</v>
      </c>
      <c r="E27" s="6" t="s">
        <v>10</v>
      </c>
      <c r="F27" s="6" t="s">
        <v>12</v>
      </c>
      <c r="G27" s="6" t="s">
        <v>20</v>
      </c>
      <c r="H27" s="6"/>
      <c r="I27" s="6"/>
      <c r="J27" s="6"/>
      <c r="K27" s="6"/>
      <c r="L27" s="6"/>
      <c r="M27" s="4"/>
    </row>
    <row r="28" spans="1:13" ht="44.25" customHeight="1">
      <c r="A28" s="41" t="s" ph="1">
        <v>39</v>
      </c>
      <c r="B28" s="4"/>
      <c r="C28" s="6" t="s">
        <v>76</v>
      </c>
      <c r="D28" s="6" t="s">
        <v>77</v>
      </c>
      <c r="E28" s="6" t="s">
        <v>78</v>
      </c>
      <c r="F28" s="6" t="s">
        <v>79</v>
      </c>
      <c r="G28" s="6" t="s">
        <v>21</v>
      </c>
      <c r="H28" s="6" t="s">
        <v>20</v>
      </c>
      <c r="I28" s="6"/>
      <c r="J28" s="6"/>
      <c r="K28" s="6"/>
      <c r="L28" s="6"/>
      <c r="M28" s="4"/>
    </row>
    <row r="29" spans="1:13" ht="44.25" customHeight="1">
      <c r="A29" s="41" t="s" ph="1">
        <v>60</v>
      </c>
      <c r="B29" s="4"/>
      <c r="C29" s="6" t="s">
        <v>16</v>
      </c>
      <c r="D29" s="6" t="s">
        <v>9</v>
      </c>
      <c r="E29" s="6" t="s">
        <v>10</v>
      </c>
      <c r="F29" s="6" t="s">
        <v>12</v>
      </c>
      <c r="G29" s="6" t="s">
        <v>21</v>
      </c>
      <c r="H29" s="6" t="s">
        <v>20</v>
      </c>
      <c r="I29" s="6"/>
      <c r="J29" s="6"/>
      <c r="K29" s="6"/>
      <c r="L29" s="6"/>
      <c r="M29" s="4"/>
    </row>
    <row r="30" spans="1:13" ht="44.25" customHeight="1">
      <c r="A30" s="41" t="s" ph="1">
        <v>61</v>
      </c>
      <c r="B30" s="4"/>
      <c r="C30" s="6" t="s">
        <v>8</v>
      </c>
      <c r="D30" s="6" t="s">
        <v>9</v>
      </c>
      <c r="E30" s="6" t="s">
        <v>10</v>
      </c>
      <c r="F30" s="6" t="s">
        <v>12</v>
      </c>
      <c r="G30" s="6" t="s">
        <v>3</v>
      </c>
      <c r="H30" s="6" t="s">
        <v>4</v>
      </c>
      <c r="I30" s="6"/>
      <c r="J30" s="6"/>
      <c r="K30" s="6"/>
      <c r="L30" s="6"/>
      <c r="M30" s="4"/>
    </row>
    <row r="31" spans="1:13" ht="36" customHeight="1">
      <c r="A31" s="41" t="s" ph="1">
        <v>62</v>
      </c>
      <c r="B31" s="4"/>
      <c r="C31" s="6" t="s">
        <v>9</v>
      </c>
      <c r="D31" s="6" t="s">
        <v>10</v>
      </c>
      <c r="E31" s="6" t="s">
        <v>12</v>
      </c>
      <c r="F31" s="6" t="s">
        <v>13</v>
      </c>
      <c r="G31" s="6" t="s">
        <v>21</v>
      </c>
      <c r="H31" s="6" t="s">
        <v>20</v>
      </c>
      <c r="I31" s="6"/>
      <c r="J31" s="6"/>
      <c r="K31" s="6"/>
      <c r="L31" s="6"/>
      <c r="M31" s="4" t="s">
        <v>83</v>
      </c>
    </row>
    <row r="32" spans="1:13" ht="30" customHeight="1">
      <c r="A32" s="41" t="s" ph="1">
        <v>52</v>
      </c>
      <c r="B32" s="4"/>
      <c r="C32" s="6" t="s">
        <v>8</v>
      </c>
      <c r="D32" s="6" t="s">
        <v>9</v>
      </c>
      <c r="E32" s="6" t="s">
        <v>10</v>
      </c>
      <c r="F32" s="6" t="s">
        <v>12</v>
      </c>
      <c r="G32" s="6" t="s">
        <v>14</v>
      </c>
      <c r="H32" s="6"/>
      <c r="I32" s="6"/>
      <c r="J32" s="6"/>
      <c r="K32" s="6"/>
      <c r="L32" s="6"/>
      <c r="M32" s="10"/>
    </row>
    <row r="33" spans="1:14">
      <c r="A33" s="42" t="s">
        <v>131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</row>
    <row r="34" spans="1:14">
      <c r="A34" s="42" t="s">
        <v>123</v>
      </c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</row>
    <row r="35" spans="1:14">
      <c r="A35" s="5"/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9"/>
    </row>
    <row r="36" spans="1:14">
      <c r="A36" s="5"/>
      <c r="B36" s="2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</row>
    <row r="37" spans="1:14">
      <c r="A37" s="5"/>
      <c r="B37" s="2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</row>
    <row r="38" spans="1:14">
      <c r="A38" s="5"/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</row>
    <row r="39" spans="1:14">
      <c r="A39" s="5"/>
      <c r="B39" s="2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9"/>
    </row>
    <row r="40" spans="1:14">
      <c r="A40" s="5"/>
      <c r="B40" s="2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9"/>
    </row>
    <row r="41" spans="1:14">
      <c r="A41" s="5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9"/>
    </row>
    <row r="42" spans="1:14">
      <c r="A42" s="5"/>
      <c r="B42" s="2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</row>
    <row r="43" spans="1:14">
      <c r="A43" s="5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9"/>
    </row>
    <row r="44" spans="1:14">
      <c r="A44" s="5"/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9"/>
    </row>
    <row r="45" spans="1:14">
      <c r="A45" s="5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9"/>
    </row>
    <row r="46" spans="1:14">
      <c r="A46" s="5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9"/>
    </row>
    <row r="47" spans="1:14">
      <c r="A47" s="5"/>
      <c r="B47" s="2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9"/>
    </row>
    <row r="48" spans="1:14">
      <c r="A48" s="5"/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9"/>
    </row>
    <row r="49" spans="1:14">
      <c r="A49" s="5"/>
      <c r="B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9"/>
    </row>
    <row r="50" spans="1:14">
      <c r="A50" s="5"/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9"/>
    </row>
    <row r="51" spans="1:14">
      <c r="A51" s="5"/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9"/>
    </row>
    <row r="52" spans="1:14">
      <c r="A52" s="5"/>
      <c r="B52" s="2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9"/>
    </row>
    <row r="53" spans="1:14">
      <c r="A53" s="5"/>
      <c r="B53" s="2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9"/>
    </row>
    <row r="54" spans="1:14">
      <c r="A54" s="5"/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9"/>
    </row>
    <row r="55" spans="1:14">
      <c r="A55" s="5"/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9"/>
    </row>
    <row r="56" spans="1:14">
      <c r="A56" s="5"/>
      <c r="B56" s="2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9"/>
    </row>
    <row r="57" spans="1:14">
      <c r="A57" s="5"/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9"/>
    </row>
    <row r="58" spans="1:14">
      <c r="A58" s="5"/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9"/>
    </row>
    <row r="59" spans="1:14">
      <c r="A59" s="5"/>
      <c r="B59" s="2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9"/>
    </row>
    <row r="60" spans="1:14">
      <c r="A60" s="5"/>
      <c r="B60" s="2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9"/>
    </row>
    <row r="61" spans="1:14">
      <c r="A61" s="5"/>
      <c r="B61" s="2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9"/>
    </row>
    <row r="62" spans="1:14">
      <c r="A62" s="5"/>
      <c r="B62" s="2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9"/>
    </row>
    <row r="63" spans="1:14">
      <c r="A63" s="5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9"/>
    </row>
    <row r="64" spans="1:14">
      <c r="A64" s="5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9"/>
    </row>
    <row r="65" spans="1:14">
      <c r="A65" s="5"/>
      <c r="B65" s="2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9"/>
    </row>
    <row r="66" spans="1:14">
      <c r="A66" s="5"/>
      <c r="B66" s="2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9"/>
    </row>
    <row r="67" spans="1:14">
      <c r="A67" s="5"/>
      <c r="B67" s="2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9"/>
    </row>
    <row r="68" spans="1:14">
      <c r="A68" s="5"/>
      <c r="B68" s="2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9"/>
    </row>
    <row r="69" spans="1:14">
      <c r="A69" s="5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9"/>
    </row>
    <row r="70" spans="1:14">
      <c r="A70" s="5"/>
      <c r="B70" s="2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  <c r="N70" s="9"/>
    </row>
    <row r="71" spans="1:14">
      <c r="A71" s="5"/>
      <c r="B71" s="2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9"/>
    </row>
    <row r="72" spans="1:14">
      <c r="A72" s="5"/>
      <c r="B72" s="2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  <row r="73" spans="1:14">
      <c r="A73" s="5"/>
      <c r="B73" s="2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</row>
    <row r="74" spans="1:14">
      <c r="A74" s="5"/>
      <c r="B74" s="2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spans="1:14">
      <c r="A75" s="5"/>
      <c r="B75" s="2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</row>
    <row r="76" spans="1:14">
      <c r="A76" s="5"/>
      <c r="B76" s="2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</row>
    <row r="83" ht="13.5" customHeight="1"/>
    <row r="106" ht="13.5" customHeight="1"/>
    <row r="111" ht="13.5" customHeight="1"/>
  </sheetData>
  <phoneticPr fontId="1"/>
  <pageMargins left="0.7" right="0.7" top="0.75" bottom="0.75" header="0.3" footer="0.3"/>
  <pageSetup paperSize="9" scale="7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名古屋大学法科大学院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10</v>
      </c>
      <c r="B3" s="30">
        <v>2</v>
      </c>
    </row>
    <row r="4" spans="1:2">
      <c r="A4" s="29" t="s">
        <v>12</v>
      </c>
      <c r="B4" s="30">
        <v>1</v>
      </c>
    </row>
    <row r="5" spans="1:2">
      <c r="A5" s="29" t="s">
        <v>3</v>
      </c>
      <c r="B5" s="30" t="s">
        <v>88</v>
      </c>
    </row>
    <row r="6" spans="1:2">
      <c r="A6" s="29" t="s">
        <v>7</v>
      </c>
      <c r="B6" s="30">
        <v>4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一橋大学法科大学院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3</v>
      </c>
    </row>
    <row r="4" spans="1:2">
      <c r="A4" s="29" t="s">
        <v>12</v>
      </c>
      <c r="B4" s="30">
        <v>2</v>
      </c>
    </row>
    <row r="5" spans="1:2">
      <c r="A5" s="29" t="s">
        <v>13</v>
      </c>
      <c r="B5" s="30">
        <v>1</v>
      </c>
    </row>
    <row r="6" spans="1:2">
      <c r="A6" s="29" t="s">
        <v>68</v>
      </c>
      <c r="B6" s="30" t="s">
        <v>87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広島大学法科大学院</v>
      </c>
      <c r="B1" s="28" t="s">
        <v>90</v>
      </c>
    </row>
    <row r="2" spans="1:2">
      <c r="A2" s="29" t="s">
        <v>2</v>
      </c>
      <c r="B2" s="30">
        <v>1</v>
      </c>
    </row>
    <row r="3" spans="1:2">
      <c r="A3" s="29" t="s">
        <v>3</v>
      </c>
      <c r="B3" s="30" t="s">
        <v>87</v>
      </c>
    </row>
    <row r="4" spans="1:2">
      <c r="A4" s="29" t="s">
        <v>0</v>
      </c>
      <c r="B4" s="30">
        <v>4</v>
      </c>
    </row>
    <row r="5" spans="1:2">
      <c r="A5" s="29" t="s">
        <v>1</v>
      </c>
      <c r="B5" s="30">
        <v>2.5</v>
      </c>
    </row>
    <row r="6" spans="1:2">
      <c r="A6" s="29" t="s">
        <v>20</v>
      </c>
      <c r="B6" s="30" t="s">
        <v>87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法政大学法科大学院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2.5</v>
      </c>
    </row>
    <row r="4" spans="1:2">
      <c r="A4" s="29" t="s">
        <v>12</v>
      </c>
      <c r="B4" s="30">
        <v>1</v>
      </c>
    </row>
    <row r="5" spans="1:2">
      <c r="A5" s="29" t="s">
        <v>18</v>
      </c>
      <c r="B5" s="30" t="s">
        <v>87</v>
      </c>
    </row>
    <row r="6" spans="1:2">
      <c r="A6" s="31"/>
      <c r="B6" s="32"/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北海道大学法科大学院</v>
      </c>
      <c r="B1" s="28" t="s">
        <v>90</v>
      </c>
    </row>
    <row r="2" spans="1:2">
      <c r="A2" s="38" t="s">
        <v>2</v>
      </c>
      <c r="B2" s="30">
        <v>1</v>
      </c>
    </row>
    <row r="3" spans="1:2">
      <c r="A3" s="39" t="s">
        <v>81</v>
      </c>
      <c r="B3" s="4" t="s">
        <v>86</v>
      </c>
    </row>
    <row r="4" spans="1:2">
      <c r="A4" s="29" t="s">
        <v>5</v>
      </c>
      <c r="B4" s="30">
        <v>4</v>
      </c>
    </row>
    <row r="5" spans="1:2">
      <c r="A5" s="29" t="s">
        <v>0</v>
      </c>
      <c r="B5" s="30">
        <v>3</v>
      </c>
    </row>
    <row r="6" spans="1:2">
      <c r="A6" s="29" t="s">
        <v>1</v>
      </c>
      <c r="B6" s="30">
        <v>2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北海道大学法科大学院_H27年度入学以降</v>
      </c>
      <c r="B1" s="28" t="s">
        <v>90</v>
      </c>
    </row>
    <row r="2" spans="1:2">
      <c r="A2" s="38" t="s">
        <v>8</v>
      </c>
      <c r="B2" s="39">
        <v>4.3</v>
      </c>
    </row>
    <row r="3" spans="1:2">
      <c r="A3" s="38" t="s">
        <v>145</v>
      </c>
      <c r="B3" s="46">
        <v>4</v>
      </c>
    </row>
    <row r="4" spans="1:2">
      <c r="A4" s="38" t="s">
        <v>146</v>
      </c>
      <c r="B4" s="46">
        <v>3.7</v>
      </c>
    </row>
    <row r="5" spans="1:2">
      <c r="A5" s="29" t="s">
        <v>17</v>
      </c>
      <c r="B5" s="46">
        <v>3.3</v>
      </c>
    </row>
    <row r="6" spans="1:2">
      <c r="A6" s="39" t="s">
        <v>147</v>
      </c>
      <c r="B6" s="45">
        <v>3</v>
      </c>
    </row>
    <row r="7" spans="1:2">
      <c r="A7" s="38" t="s">
        <v>148</v>
      </c>
      <c r="B7" s="46">
        <v>2.7</v>
      </c>
    </row>
    <row r="8" spans="1:2">
      <c r="A8" s="45" t="s">
        <v>11</v>
      </c>
      <c r="B8" s="45">
        <v>2.2999999999999998</v>
      </c>
    </row>
    <row r="9" spans="1:2">
      <c r="A9" s="39" t="s">
        <v>149</v>
      </c>
      <c r="B9" s="45">
        <v>2</v>
      </c>
    </row>
    <row r="10" spans="1:2">
      <c r="A10" s="45" t="s">
        <v>13</v>
      </c>
      <c r="B10" s="45">
        <v>1</v>
      </c>
    </row>
    <row r="11" spans="1:2">
      <c r="A11" s="39" t="s">
        <v>143</v>
      </c>
      <c r="B11" s="39">
        <v>0.7</v>
      </c>
    </row>
  </sheetData>
  <phoneticPr fontId="9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明治大学法科大学院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10</v>
      </c>
      <c r="B3" s="30">
        <v>2</v>
      </c>
    </row>
    <row r="4" spans="1:2">
      <c r="A4" s="29" t="s">
        <v>12</v>
      </c>
      <c r="B4" s="30">
        <v>1</v>
      </c>
    </row>
    <row r="5" spans="1:2">
      <c r="A5" s="29" t="s">
        <v>16</v>
      </c>
      <c r="B5" s="30">
        <v>4</v>
      </c>
    </row>
    <row r="6" spans="1:2">
      <c r="A6" s="29" t="s">
        <v>4</v>
      </c>
      <c r="B6" s="30" t="s">
        <v>87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">
        <v>69</v>
      </c>
      <c r="B1" s="28" t="s">
        <v>90</v>
      </c>
    </row>
    <row r="2" spans="1:2">
      <c r="A2" s="29" t="s">
        <v>2</v>
      </c>
      <c r="B2" s="30">
        <v>2</v>
      </c>
    </row>
    <row r="3" spans="1:2">
      <c r="A3" s="29" t="s">
        <v>3</v>
      </c>
      <c r="B3" s="30" t="s">
        <v>87</v>
      </c>
    </row>
    <row r="4" spans="1:2">
      <c r="A4" s="29" t="s">
        <v>5</v>
      </c>
      <c r="B4" s="30">
        <v>4.5</v>
      </c>
    </row>
    <row r="5" spans="1:2">
      <c r="A5" s="29" t="s">
        <v>0</v>
      </c>
      <c r="B5" s="30">
        <v>4</v>
      </c>
    </row>
    <row r="6" spans="1:2">
      <c r="A6" s="29" t="s">
        <v>1</v>
      </c>
      <c r="B6" s="30">
        <v>3</v>
      </c>
    </row>
    <row r="7" spans="1:2">
      <c r="A7" s="29" t="s">
        <v>20</v>
      </c>
      <c r="B7" s="30" t="s">
        <v>87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立教大学法科大学院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10</v>
      </c>
      <c r="B3" s="30">
        <v>2</v>
      </c>
    </row>
    <row r="4" spans="1:2">
      <c r="A4" s="29" t="s">
        <v>12</v>
      </c>
      <c r="B4" s="30">
        <v>1</v>
      </c>
    </row>
    <row r="5" spans="1:2">
      <c r="A5" s="29" t="s">
        <v>16</v>
      </c>
      <c r="B5" s="30">
        <v>4</v>
      </c>
    </row>
    <row r="6" spans="1:2">
      <c r="A6" s="29" t="s">
        <v>3</v>
      </c>
      <c r="B6" s="30" t="s">
        <v>85</v>
      </c>
    </row>
    <row r="7" spans="1:2">
      <c r="A7" s="29" t="s">
        <v>20</v>
      </c>
      <c r="B7" s="30" t="s">
        <v>85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立命館大学法科大学院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8</v>
      </c>
      <c r="B3" s="30">
        <v>4</v>
      </c>
    </row>
    <row r="4" spans="1:2">
      <c r="A4" s="29" t="s">
        <v>10</v>
      </c>
      <c r="B4" s="30">
        <v>2</v>
      </c>
    </row>
    <row r="5" spans="1:2">
      <c r="A5" s="29" t="s">
        <v>12</v>
      </c>
      <c r="B5" s="30">
        <v>1</v>
      </c>
    </row>
    <row r="6" spans="1:2">
      <c r="A6" s="38" t="s">
        <v>81</v>
      </c>
      <c r="B6" s="30" t="s">
        <v>86</v>
      </c>
    </row>
    <row r="7" spans="1:2">
      <c r="A7" s="29" t="s">
        <v>4</v>
      </c>
      <c r="B7" s="30" t="s">
        <v>85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0"/>
  <sheetViews>
    <sheetView workbookViewId="0">
      <selection activeCell="A26" sqref="A26"/>
    </sheetView>
  </sheetViews>
  <sheetFormatPr defaultColWidth="22.875"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愛知大学法科大学院</v>
      </c>
      <c r="B1" s="36" t="s">
        <v>90</v>
      </c>
    </row>
    <row r="2" spans="1:2">
      <c r="A2" s="29" t="s">
        <v>9</v>
      </c>
      <c r="B2" s="30">
        <v>3</v>
      </c>
    </row>
    <row r="3" spans="1:2">
      <c r="A3" s="29" t="s">
        <v>10</v>
      </c>
      <c r="B3" s="30">
        <v>2</v>
      </c>
    </row>
    <row r="4" spans="1:2">
      <c r="A4" s="29" t="s">
        <v>12</v>
      </c>
      <c r="B4" s="30">
        <v>1</v>
      </c>
    </row>
    <row r="5" spans="1:2">
      <c r="A5" s="38" t="s">
        <v>155</v>
      </c>
      <c r="B5" s="30" t="s">
        <v>86</v>
      </c>
    </row>
    <row r="6" spans="1:2">
      <c r="A6" s="29" t="s">
        <v>23</v>
      </c>
      <c r="B6" s="30" t="s">
        <v>86</v>
      </c>
    </row>
    <row r="7" spans="1:2">
      <c r="A7" s="29" t="s">
        <v>16</v>
      </c>
      <c r="B7" s="30">
        <v>4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琉球大学法科大学院</v>
      </c>
      <c r="B1" s="28" t="s">
        <v>90</v>
      </c>
    </row>
    <row r="2" spans="1:2">
      <c r="A2" s="29" t="s">
        <v>9</v>
      </c>
      <c r="B2" s="30">
        <v>4</v>
      </c>
    </row>
    <row r="3" spans="1:2">
      <c r="A3" s="29" t="s">
        <v>10</v>
      </c>
      <c r="B3" s="30">
        <v>3</v>
      </c>
    </row>
    <row r="4" spans="1:2">
      <c r="A4" s="29" t="s">
        <v>12</v>
      </c>
      <c r="B4" s="30">
        <v>2</v>
      </c>
    </row>
    <row r="5" spans="1:2">
      <c r="A5" s="29" t="s">
        <v>13</v>
      </c>
      <c r="B5" s="30">
        <v>1</v>
      </c>
    </row>
    <row r="6" spans="1:2">
      <c r="A6" s="29" t="s">
        <v>3</v>
      </c>
      <c r="B6" s="30" t="s">
        <v>85</v>
      </c>
    </row>
    <row r="7" spans="1:2">
      <c r="A7" s="29" t="s">
        <v>20</v>
      </c>
      <c r="B7" s="30" t="s">
        <v>85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B6"/>
  <sheetViews>
    <sheetView workbookViewId="0">
      <selection activeCell="A26" sqref="A26"/>
    </sheetView>
  </sheetViews>
  <sheetFormatPr defaultRowHeight="13.5"/>
  <cols>
    <col min="1" max="1" width="34.625" customWidth="1"/>
    <col min="2" max="2" width="6.75" customWidth="1"/>
  </cols>
  <sheetData>
    <row r="1" spans="1:2">
      <c r="A1" s="27" t="str">
        <f ca="1">RIGHT(CELL("filename",A1),LEN(CELL("filename",A1))-FIND("]",CELL("filename",A1)))</f>
        <v>早稲田大学法科大学院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8</v>
      </c>
      <c r="B3" s="30">
        <v>4</v>
      </c>
    </row>
    <row r="4" spans="1:2">
      <c r="A4" s="29" t="s">
        <v>10</v>
      </c>
      <c r="B4" s="30">
        <v>2</v>
      </c>
    </row>
    <row r="5" spans="1:2">
      <c r="A5" s="29" t="s">
        <v>12</v>
      </c>
      <c r="B5" s="30">
        <v>1</v>
      </c>
    </row>
    <row r="6" spans="1:2">
      <c r="A6" s="29" t="s">
        <v>14</v>
      </c>
      <c r="B6" s="30" t="s">
        <v>85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青山学院大学法科大学院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15</v>
      </c>
      <c r="B3" s="30">
        <v>4</v>
      </c>
    </row>
    <row r="4" spans="1:2">
      <c r="A4" s="29" t="s">
        <v>10</v>
      </c>
      <c r="B4" s="30">
        <v>2</v>
      </c>
    </row>
    <row r="5" spans="1:2">
      <c r="A5" s="29" t="s">
        <v>12</v>
      </c>
      <c r="B5" s="30">
        <v>1</v>
      </c>
    </row>
    <row r="6" spans="1:2">
      <c r="A6" s="29" t="s">
        <v>14</v>
      </c>
      <c r="B6" s="30" t="s">
        <v>88</v>
      </c>
    </row>
    <row r="7" spans="1:2">
      <c r="A7" s="29" t="s">
        <v>18</v>
      </c>
      <c r="B7" s="30" t="s">
        <v>88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D1"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大阪市立大学法科大学院</v>
      </c>
      <c r="B1" s="28" t="s">
        <v>90</v>
      </c>
    </row>
    <row r="2" spans="1:2">
      <c r="A2" s="38" t="s">
        <v>111</v>
      </c>
      <c r="B2" s="30">
        <v>4</v>
      </c>
    </row>
    <row r="3" spans="1:2">
      <c r="A3" s="38" t="s">
        <v>110</v>
      </c>
      <c r="B3" s="30">
        <v>4</v>
      </c>
    </row>
    <row r="4" spans="1:2">
      <c r="A4" s="38" t="s">
        <v>93</v>
      </c>
      <c r="B4" s="30">
        <v>3</v>
      </c>
    </row>
    <row r="5" spans="1:2">
      <c r="A5" s="38" t="s">
        <v>94</v>
      </c>
      <c r="B5" s="30">
        <v>2</v>
      </c>
    </row>
    <row r="6" spans="1:2">
      <c r="A6" s="29" t="s">
        <v>3</v>
      </c>
      <c r="B6" s="30" t="s">
        <v>85</v>
      </c>
    </row>
    <row r="7" spans="1:2">
      <c r="A7" s="31"/>
      <c r="B7" s="32"/>
    </row>
    <row r="8" spans="1:2">
      <c r="A8" s="31"/>
      <c r="B8" s="32"/>
    </row>
    <row r="9" spans="1:2">
      <c r="A9" s="31"/>
      <c r="B9" s="32"/>
    </row>
  </sheetData>
  <phoneticPr fontId="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大阪大学法科大学院</v>
      </c>
      <c r="B1" s="28" t="s">
        <v>90</v>
      </c>
    </row>
    <row r="2" spans="1:2">
      <c r="A2" s="38" t="s">
        <v>106</v>
      </c>
      <c r="B2" s="30">
        <v>4</v>
      </c>
    </row>
    <row r="3" spans="1:2">
      <c r="A3" s="38" t="s">
        <v>93</v>
      </c>
      <c r="B3" s="30">
        <v>3</v>
      </c>
    </row>
    <row r="4" spans="1:2">
      <c r="A4" s="38" t="s">
        <v>94</v>
      </c>
      <c r="B4" s="30">
        <v>2</v>
      </c>
    </row>
    <row r="5" spans="1:2">
      <c r="A5" s="38" t="s">
        <v>89</v>
      </c>
      <c r="B5" s="30">
        <v>4</v>
      </c>
    </row>
    <row r="6" spans="1:2">
      <c r="A6" s="29" t="s">
        <v>3</v>
      </c>
      <c r="B6" s="30" t="s">
        <v>87</v>
      </c>
    </row>
    <row r="7" spans="1:2">
      <c r="A7" s="29" t="s">
        <v>20</v>
      </c>
      <c r="B7" s="30" t="s">
        <v>87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学習院大学法科大学院</v>
      </c>
      <c r="B1" s="28" t="s">
        <v>90</v>
      </c>
    </row>
    <row r="2" spans="1:2">
      <c r="A2" s="29" t="s">
        <v>67</v>
      </c>
      <c r="B2" s="30">
        <v>1</v>
      </c>
    </row>
    <row r="3" spans="1:2">
      <c r="A3" s="29" t="s">
        <v>3</v>
      </c>
      <c r="B3" s="30" t="s">
        <v>87</v>
      </c>
    </row>
    <row r="4" spans="1:2">
      <c r="A4" s="29" t="s">
        <v>64</v>
      </c>
      <c r="B4" s="30">
        <v>4</v>
      </c>
    </row>
    <row r="5" spans="1:2">
      <c r="A5" s="29" t="s">
        <v>65</v>
      </c>
      <c r="B5" s="30">
        <v>3</v>
      </c>
    </row>
    <row r="6" spans="1:2">
      <c r="A6" s="29" t="s">
        <v>66</v>
      </c>
      <c r="B6" s="30">
        <v>2</v>
      </c>
    </row>
    <row r="7" spans="1:2">
      <c r="A7" s="29" t="s">
        <v>20</v>
      </c>
      <c r="B7" s="30" t="s">
        <v>87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10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金沢大学法科大学院</v>
      </c>
      <c r="B1" s="28" t="s">
        <v>90</v>
      </c>
    </row>
    <row r="2" spans="1:2">
      <c r="A2" s="29" t="s">
        <v>9</v>
      </c>
      <c r="B2" s="30">
        <v>3</v>
      </c>
    </row>
    <row r="3" spans="1:2">
      <c r="A3" s="29" t="s">
        <v>10</v>
      </c>
      <c r="B3" s="30">
        <v>2</v>
      </c>
    </row>
    <row r="4" spans="1:2">
      <c r="A4" s="29" t="s">
        <v>12</v>
      </c>
      <c r="B4" s="30">
        <v>1</v>
      </c>
    </row>
    <row r="5" spans="1:2">
      <c r="A5" s="29" t="s">
        <v>22</v>
      </c>
      <c r="B5" s="30" t="s">
        <v>87</v>
      </c>
    </row>
    <row r="6" spans="1:2">
      <c r="A6" s="29" t="s">
        <v>23</v>
      </c>
      <c r="B6" s="30" t="s">
        <v>87</v>
      </c>
    </row>
    <row r="7" spans="1:2">
      <c r="A7" s="29" t="s">
        <v>16</v>
      </c>
      <c r="B7" s="30">
        <v>4</v>
      </c>
    </row>
    <row r="8" spans="1:2">
      <c r="A8" s="31"/>
      <c r="B8" s="32"/>
    </row>
    <row r="9" spans="1:2">
      <c r="A9" s="31"/>
      <c r="B9" s="32"/>
    </row>
    <row r="10" spans="1:2">
      <c r="A10" s="31"/>
      <c r="B10" s="32"/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36"/>
  <sheetViews>
    <sheetView workbookViewId="0">
      <selection activeCell="A26" sqref="A26"/>
    </sheetView>
  </sheetViews>
  <sheetFormatPr defaultRowHeight="13.5"/>
  <cols>
    <col min="1" max="1" width="34.625" customWidth="1"/>
    <col min="2" max="2" width="4.5" bestFit="1" customWidth="1"/>
  </cols>
  <sheetData>
    <row r="1" spans="1:2">
      <c r="A1" s="27" t="str">
        <f ca="1">RIGHT(CELL("filename",A1),LEN(CELL("filename",A1))-FIND("]",CELL("filename",A1)))</f>
        <v>関西大学法科大学院</v>
      </c>
      <c r="B1" s="28" t="s">
        <v>90</v>
      </c>
    </row>
    <row r="2" spans="1:2">
      <c r="A2" s="38" t="s">
        <v>106</v>
      </c>
      <c r="B2" s="30">
        <v>3</v>
      </c>
    </row>
    <row r="3" spans="1:2">
      <c r="A3" s="38" t="s">
        <v>115</v>
      </c>
      <c r="B3" s="30">
        <v>3</v>
      </c>
    </row>
    <row r="4" spans="1:2">
      <c r="A4" s="38" t="s">
        <v>93</v>
      </c>
      <c r="B4" s="30">
        <v>2</v>
      </c>
    </row>
    <row r="5" spans="1:2">
      <c r="A5" s="38" t="s">
        <v>112</v>
      </c>
      <c r="B5" s="30">
        <v>2</v>
      </c>
    </row>
    <row r="6" spans="1:2">
      <c r="A6" s="38" t="s">
        <v>113</v>
      </c>
      <c r="B6" s="30">
        <v>1</v>
      </c>
    </row>
    <row r="7" spans="1:2">
      <c r="A7" s="38" t="s">
        <v>114</v>
      </c>
      <c r="B7" s="30">
        <v>1</v>
      </c>
    </row>
    <row r="8" spans="1:2">
      <c r="A8" s="29" t="s">
        <v>89</v>
      </c>
      <c r="B8" s="30">
        <v>4</v>
      </c>
    </row>
    <row r="9" spans="1:2">
      <c r="A9" s="39" t="s">
        <v>102</v>
      </c>
      <c r="B9" s="4" t="s">
        <v>86</v>
      </c>
    </row>
    <row r="10" spans="1:2">
      <c r="A10" s="31"/>
      <c r="B10" s="32"/>
    </row>
    <row r="36" spans="10:10">
      <c r="J36" t="s">
        <v>153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</vt:i4>
      </vt:variant>
    </vt:vector>
  </HeadingPairs>
  <TitlesOfParts>
    <vt:vector size="32" baseType="lpstr">
      <vt:lpstr>入力用</vt:lpstr>
      <vt:lpstr>評価テーブル</vt:lpstr>
      <vt:lpstr>愛知大学法科大学院</vt:lpstr>
      <vt:lpstr>青山学院大学法科大学院</vt:lpstr>
      <vt:lpstr>大阪市立大学法科大学院</vt:lpstr>
      <vt:lpstr>大阪大学法科大学院</vt:lpstr>
      <vt:lpstr>学習院大学法科大学院</vt:lpstr>
      <vt:lpstr>金沢大学法科大学院</vt:lpstr>
      <vt:lpstr>関西大学法科大学院</vt:lpstr>
      <vt:lpstr>九州大学法科大学院</vt:lpstr>
      <vt:lpstr>京都大学法科大学院</vt:lpstr>
      <vt:lpstr>神戸大学法科大学院</vt:lpstr>
      <vt:lpstr>首都大学東京法科大学院</vt:lpstr>
      <vt:lpstr>上智大学法科大学院</vt:lpstr>
      <vt:lpstr>専修大学法科大学院</vt:lpstr>
      <vt:lpstr>千葉大学法科大学院</vt:lpstr>
      <vt:lpstr>筑波大学法科大学院</vt:lpstr>
      <vt:lpstr>東京大学法科大学院</vt:lpstr>
      <vt:lpstr>東北大学法科大学院</vt:lpstr>
      <vt:lpstr>名古屋大学法科大学院</vt:lpstr>
      <vt:lpstr>一橋大学法科大学院</vt:lpstr>
      <vt:lpstr>広島大学法科大学院</vt:lpstr>
      <vt:lpstr>法政大学法科大学院</vt:lpstr>
      <vt:lpstr>北海道大学法科大学院</vt:lpstr>
      <vt:lpstr>北海道大学法科大学院_H27年度入学以降</vt:lpstr>
      <vt:lpstr>明治大学法科大学院</vt:lpstr>
      <vt:lpstr>横浜国立大学法科大学院</vt:lpstr>
      <vt:lpstr>立教大学法科大学院</vt:lpstr>
      <vt:lpstr>立命館大学法科大学院</vt:lpstr>
      <vt:lpstr>琉球大学法科大学院</vt:lpstr>
      <vt:lpstr>早稲田大学法科大学院</vt:lpstr>
      <vt:lpstr>入力用!Print_Area</vt:lpstr>
    </vt:vector>
  </TitlesOfParts>
  <Company>大江橋法律事務所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OHB</dc:creator>
  <cp:lastModifiedBy>ohb</cp:lastModifiedBy>
  <cp:lastPrinted>2016-04-28T02:57:06Z</cp:lastPrinted>
  <dcterms:created xsi:type="dcterms:W3CDTF">2013-01-31T06:05:27Z</dcterms:created>
  <dcterms:modified xsi:type="dcterms:W3CDTF">2017-10-03T01:53:05Z</dcterms:modified>
</cp:coreProperties>
</file>